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汇总" sheetId="1" r:id="rId1"/>
    <sheet name="池上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<sst xmlns="http://schemas.openxmlformats.org/spreadsheetml/2006/main" count="136" uniqueCount="99">
  <si>
    <t>博山区2022年度安全生产执法检查情况汇总表</t>
  </si>
  <si>
    <t>序号</t>
  </si>
  <si>
    <t>单位名称</t>
  </si>
  <si>
    <t>执法检查情况</t>
  </si>
  <si>
    <t>立案处罚情况</t>
  </si>
  <si>
    <t>检查企业（家）</t>
  </si>
  <si>
    <t>发现隐患（项）</t>
  </si>
  <si>
    <t>其中包含违法行为（项）</t>
  </si>
  <si>
    <t>其中包含重大隐患（项）</t>
  </si>
  <si>
    <t>下达现措（次）</t>
  </si>
  <si>
    <t>立案数</t>
  </si>
  <si>
    <t>立案率</t>
  </si>
  <si>
    <t>处罚金额
（万元）</t>
  </si>
  <si>
    <t>自办案件（起）</t>
  </si>
  <si>
    <t>自办案件处罚金额
（万元）</t>
  </si>
  <si>
    <t>承办案件（起）</t>
  </si>
  <si>
    <t>承办案件处罚金额
（万元）</t>
  </si>
  <si>
    <t>已交款案件数</t>
  </si>
  <si>
    <t>较大案件数</t>
  </si>
  <si>
    <t>局较大案件数</t>
  </si>
  <si>
    <t>池上镇</t>
  </si>
  <si>
    <t>源泉镇</t>
  </si>
  <si>
    <t>博山镇</t>
  </si>
  <si>
    <t>石马镇</t>
  </si>
  <si>
    <t>八陡镇</t>
  </si>
  <si>
    <t>白塔镇</t>
  </si>
  <si>
    <t>域城镇</t>
  </si>
  <si>
    <t>山头街道</t>
  </si>
  <si>
    <t>城东街道</t>
  </si>
  <si>
    <t>城西街道</t>
  </si>
  <si>
    <t>乡镇合计</t>
  </si>
  <si>
    <t>合计</t>
  </si>
  <si>
    <t>检查企业数</t>
  </si>
  <si>
    <t>发现隐患总数</t>
  </si>
  <si>
    <t>违法
行为数</t>
  </si>
  <si>
    <t>重大
隐患数</t>
  </si>
  <si>
    <t>下达现措数</t>
  </si>
  <si>
    <t>处罚金额（万元）</t>
  </si>
  <si>
    <t>自办案件数</t>
  </si>
  <si>
    <t>自办案件处罚金额（万元）</t>
  </si>
  <si>
    <t>承办案件数</t>
  </si>
  <si>
    <t>承办案件处罚金额（万元）</t>
  </si>
  <si>
    <t>自办较大案件数</t>
  </si>
  <si>
    <t>池上镇2023年执法检查情况统计表</t>
  </si>
  <si>
    <t>企业名称</t>
  </si>
  <si>
    <t>现场检查阶段</t>
  </si>
  <si>
    <t>调查立案阶段</t>
  </si>
  <si>
    <t>处罚执行阶段</t>
  </si>
  <si>
    <t>备注</t>
  </si>
  <si>
    <t>检查日期</t>
  </si>
  <si>
    <t>是否下达现措</t>
  </si>
  <si>
    <t>违法行为描述</t>
  </si>
  <si>
    <t>违反依据</t>
  </si>
  <si>
    <t>处罚依据</t>
  </si>
  <si>
    <t>提出单位</t>
  </si>
  <si>
    <t>承办单位</t>
  </si>
  <si>
    <t>立案日期</t>
  </si>
  <si>
    <t>案件号</t>
  </si>
  <si>
    <t>告知书送达日期</t>
  </si>
  <si>
    <t>决定书送达日期</t>
  </si>
  <si>
    <t>交款日期</t>
  </si>
  <si>
    <t>结案日期</t>
  </si>
  <si>
    <t>淄博市博山区鸿亚玻璃厂</t>
  </si>
  <si>
    <t>2023.3.13</t>
  </si>
  <si>
    <t>应急局</t>
  </si>
  <si>
    <t>池上</t>
  </si>
  <si>
    <t xml:space="preserve">淄博英群农产品有限公司 </t>
  </si>
  <si>
    <t>2023.3.28</t>
  </si>
  <si>
    <t>山东山珍园食品科技股份有限公司</t>
  </si>
  <si>
    <t>2023.5.30</t>
  </si>
  <si>
    <t>淄博博山国通铁路轨道配件制造有限公司</t>
  </si>
  <si>
    <t>2023.7.27</t>
  </si>
  <si>
    <t>淄博博山益诚加油站</t>
  </si>
  <si>
    <t>2023.8.8</t>
  </si>
  <si>
    <t>淄博艳君食品有限公司</t>
  </si>
  <si>
    <t>2023.8.10</t>
  </si>
  <si>
    <t>山东熙明食品股份有限公司</t>
  </si>
  <si>
    <t>2023.8.14</t>
  </si>
  <si>
    <t>淄博鑫飞农产品有限公司</t>
  </si>
  <si>
    <t>2023.8.28</t>
  </si>
  <si>
    <t>淄博海鑫食品有限公司</t>
  </si>
  <si>
    <t>2023.9.1</t>
  </si>
  <si>
    <t>淄博儒润食品有限公司</t>
  </si>
  <si>
    <t>2023.9.4</t>
  </si>
  <si>
    <t xml:space="preserve">池上 </t>
  </si>
  <si>
    <t>淄博博供农产品有限公司</t>
  </si>
  <si>
    <t>2023.9.5</t>
  </si>
  <si>
    <t>山东汇丰石化集团销售有限公司淄博第一零五加油站</t>
  </si>
  <si>
    <t>2023.9.13</t>
  </si>
  <si>
    <t>淄博万佳来加油站</t>
  </si>
  <si>
    <t>2023.9.19</t>
  </si>
  <si>
    <t>淄博安华机械厂</t>
  </si>
  <si>
    <t>2023.10.12</t>
  </si>
  <si>
    <t>淄博博山宝杰包装制品厂</t>
  </si>
  <si>
    <t>2023.10.13</t>
  </si>
  <si>
    <t>淄博桔缘食品有限公司</t>
  </si>
  <si>
    <t>2023.10.25</t>
  </si>
  <si>
    <t>淄博泰达农产品有限公司</t>
  </si>
  <si>
    <t>2023.11.14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</si>
</sst>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sz val="20"/>
      <name val="黑体"/>
      <charset val="134"/>
    </font>
    <font>
      <sz val="10"/>
      <color indexed="8"/>
      <name val="黑体"/>
      <charset val="134"/>
    </font>
    <font>
      <sz val="13"/>
      <name val="宋体"/>
      <charset val="134"/>
    </font>
    <font>
      <sz val="20"/>
      <name val="方正小标宋简体"/>
      <charset val="134"/>
    </font>
    <font>
      <sz val="12"/>
      <color rgb="FF000000"/>
      <name val="黑体"/>
      <charset val="134"/>
    </font>
    <font>
      <sz val="12"/>
      <name val="仿宋"/>
      <charset val="134"/>
    </font>
    <font>
      <sz val="13"/>
      <name val="黑体"/>
      <charset val="134"/>
    </font>
    <font>
      <sz val="13"/>
      <name val="仿宋"/>
      <charset val="134"/>
    </font>
    <font>
      <sz val="12"/>
      <name val="黑体"/>
      <charset val="134"/>
    </font>
    <font>
      <b/>
      <sz val="12"/>
      <name val="仿宋"/>
      <charset val="134"/>
    </font>
    <font>
      <b/>
      <sz val="13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7" applyNumberFormat="0" applyAlignment="0" applyProtection="0">
      <alignment vertical="center"/>
    </xf>
    <xf numFmtId="0" fontId="24" fillId="4" borderId="28" applyNumberFormat="0" applyAlignment="0" applyProtection="0">
      <alignment vertical="center"/>
    </xf>
    <xf numFmtId="0" fontId="25" fillId="4" borderId="27" applyNumberFormat="0" applyAlignment="0" applyProtection="0">
      <alignment vertical="center"/>
    </xf>
    <xf numFmtId="0" fontId="26" fillId="5" borderId="29" applyNumberFormat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/>
    </xf>
    <xf numFmtId="10" fontId="8" fillId="0" borderId="12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zoomScale="85" zoomScaleNormal="85" workbookViewId="0">
      <pane ySplit="3" topLeftCell="A4" activePane="bottomLeft" state="frozen"/>
      <selection/>
      <selection pane="bottomLeft" activeCell="I20" sqref="I20"/>
    </sheetView>
  </sheetViews>
  <sheetFormatPr defaultColWidth="9" defaultRowHeight="15.6"/>
  <cols>
    <col min="1" max="1" width="5.125" customWidth="1"/>
    <col min="2" max="2" width="3.375" customWidth="1"/>
    <col min="3" max="3" width="11.25" customWidth="1"/>
    <col min="4" max="8" width="8.625" customWidth="1"/>
    <col min="9" max="9" width="8.875" customWidth="1"/>
    <col min="10" max="10" width="9.75" customWidth="1"/>
    <col min="11" max="15" width="8.625" customWidth="1"/>
    <col min="16" max="16" width="8.125" style="26" customWidth="1"/>
    <col min="17" max="17" width="9.25" style="26"/>
    <col min="18" max="18" width="9" style="26"/>
  </cols>
  <sheetData>
    <row r="1" ht="36" customHeight="1" spans="1:18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ht="31" customHeight="1" spans="1:18">
      <c r="A2" s="28" t="s">
        <v>1</v>
      </c>
      <c r="B2" s="29" t="s">
        <v>2</v>
      </c>
      <c r="C2" s="29"/>
      <c r="D2" s="29" t="s">
        <v>3</v>
      </c>
      <c r="E2" s="29"/>
      <c r="F2" s="29"/>
      <c r="G2" s="29"/>
      <c r="H2" s="29"/>
      <c r="I2" s="41" t="s">
        <v>4</v>
      </c>
      <c r="J2" s="41"/>
      <c r="K2" s="41"/>
      <c r="L2" s="41"/>
      <c r="M2" s="41"/>
      <c r="N2" s="41"/>
      <c r="O2" s="41"/>
      <c r="P2" s="41"/>
      <c r="Q2" s="41"/>
      <c r="R2" s="41"/>
    </row>
    <row r="3" ht="74" customHeight="1" spans="1:18">
      <c r="A3" s="30"/>
      <c r="B3" s="31"/>
      <c r="C3" s="31"/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42" t="s">
        <v>10</v>
      </c>
      <c r="J3" s="42" t="s">
        <v>11</v>
      </c>
      <c r="K3" s="42" t="s">
        <v>12</v>
      </c>
      <c r="L3" s="42" t="s">
        <v>13</v>
      </c>
      <c r="M3" s="42" t="s">
        <v>14</v>
      </c>
      <c r="N3" s="42" t="s">
        <v>15</v>
      </c>
      <c r="O3" s="43" t="s">
        <v>16</v>
      </c>
      <c r="P3" s="43" t="s">
        <v>17</v>
      </c>
      <c r="Q3" s="43" t="s">
        <v>18</v>
      </c>
      <c r="R3" s="63" t="s">
        <v>19</v>
      </c>
    </row>
    <row r="4" s="24" customFormat="1" ht="20" customHeight="1" spans="1:18">
      <c r="A4" s="32">
        <v>1</v>
      </c>
      <c r="B4" s="33" t="s">
        <v>20</v>
      </c>
      <c r="C4" s="33"/>
      <c r="D4" s="33" t="e">
        <f>#REF!</f>
        <v>#REF!</v>
      </c>
      <c r="E4" s="33" t="e">
        <f>#REF!</f>
        <v>#REF!</v>
      </c>
      <c r="F4" s="33" t="e">
        <f>#REF!</f>
        <v>#REF!</v>
      </c>
      <c r="G4" s="33" t="e">
        <f>#REF!</f>
        <v>#REF!</v>
      </c>
      <c r="H4" s="33" t="e">
        <f>#REF!</f>
        <v>#REF!</v>
      </c>
      <c r="I4" s="44" t="e">
        <f>#REF!</f>
        <v>#REF!</v>
      </c>
      <c r="J4" s="45" t="e">
        <f t="shared" ref="J4:J19" si="0">I4/D4</f>
        <v>#REF!</v>
      </c>
      <c r="K4" s="46" t="e">
        <f>#REF!</f>
        <v>#REF!</v>
      </c>
      <c r="L4" s="33" t="e">
        <f>#REF!</f>
        <v>#REF!</v>
      </c>
      <c r="M4" s="33" t="e">
        <f>#REF!</f>
        <v>#REF!</v>
      </c>
      <c r="N4" s="33" t="e">
        <f>#REF!</f>
        <v>#REF!</v>
      </c>
      <c r="O4" s="47" t="e">
        <f>#REF!</f>
        <v>#REF!</v>
      </c>
      <c r="P4" s="48" t="e">
        <f>#REF!</f>
        <v>#REF!</v>
      </c>
      <c r="Q4" s="64" t="e">
        <f>#REF!</f>
        <v>#REF!</v>
      </c>
      <c r="R4" s="64" t="e">
        <f>#REF!</f>
        <v>#REF!</v>
      </c>
    </row>
    <row r="5" s="24" customFormat="1" ht="20" customHeight="1" spans="1:18">
      <c r="A5" s="34">
        <v>2</v>
      </c>
      <c r="B5" s="35" t="s">
        <v>21</v>
      </c>
      <c r="C5" s="35"/>
      <c r="D5" s="35" t="e">
        <f>#REF!</f>
        <v>#REF!</v>
      </c>
      <c r="E5" s="35" t="e">
        <f>#REF!</f>
        <v>#REF!</v>
      </c>
      <c r="F5" s="35" t="e">
        <f>#REF!</f>
        <v>#REF!</v>
      </c>
      <c r="G5" s="35" t="e">
        <f>#REF!</f>
        <v>#REF!</v>
      </c>
      <c r="H5" s="35" t="e">
        <f>#REF!</f>
        <v>#REF!</v>
      </c>
      <c r="I5" s="49" t="e">
        <f>#REF!</f>
        <v>#REF!</v>
      </c>
      <c r="J5" s="50" t="e">
        <f t="shared" si="0"/>
        <v>#REF!</v>
      </c>
      <c r="K5" s="51" t="e">
        <f>#REF!</f>
        <v>#REF!</v>
      </c>
      <c r="L5" s="35" t="e">
        <f>#REF!</f>
        <v>#REF!</v>
      </c>
      <c r="M5" s="35" t="e">
        <f>#REF!</f>
        <v>#REF!</v>
      </c>
      <c r="N5" s="35" t="e">
        <f>#REF!</f>
        <v>#REF!</v>
      </c>
      <c r="O5" s="52" t="e">
        <f>#REF!</f>
        <v>#REF!</v>
      </c>
      <c r="P5" s="53" t="e">
        <f>#REF!</f>
        <v>#REF!</v>
      </c>
      <c r="Q5" s="65" t="e">
        <f>#REF!</f>
        <v>#REF!</v>
      </c>
      <c r="R5" s="65" t="e">
        <f>#REF!</f>
        <v>#REF!</v>
      </c>
    </row>
    <row r="6" s="24" customFormat="1" ht="20" customHeight="1" spans="1:18">
      <c r="A6" s="34">
        <v>3</v>
      </c>
      <c r="B6" s="35" t="s">
        <v>22</v>
      </c>
      <c r="C6" s="35"/>
      <c r="D6" s="35" t="e">
        <f>#REF!</f>
        <v>#REF!</v>
      </c>
      <c r="E6" s="35" t="e">
        <f>#REF!</f>
        <v>#REF!</v>
      </c>
      <c r="F6" s="35" t="e">
        <f>#REF!</f>
        <v>#REF!</v>
      </c>
      <c r="G6" s="35" t="e">
        <f>#REF!</f>
        <v>#REF!</v>
      </c>
      <c r="H6" s="35" t="e">
        <f>#REF!</f>
        <v>#REF!</v>
      </c>
      <c r="I6" s="49" t="e">
        <f>#REF!</f>
        <v>#REF!</v>
      </c>
      <c r="J6" s="50" t="e">
        <f t="shared" si="0"/>
        <v>#REF!</v>
      </c>
      <c r="K6" s="51" t="e">
        <f>#REF!</f>
        <v>#REF!</v>
      </c>
      <c r="L6" s="35" t="e">
        <f>#REF!</f>
        <v>#REF!</v>
      </c>
      <c r="M6" s="35" t="e">
        <f>#REF!</f>
        <v>#REF!</v>
      </c>
      <c r="N6" s="35" t="e">
        <f>#REF!</f>
        <v>#REF!</v>
      </c>
      <c r="O6" s="52" t="e">
        <f>#REF!</f>
        <v>#REF!</v>
      </c>
      <c r="P6" s="53" t="e">
        <f>#REF!</f>
        <v>#REF!</v>
      </c>
      <c r="Q6" s="65" t="e">
        <f>#REF!</f>
        <v>#REF!</v>
      </c>
      <c r="R6" s="65" t="e">
        <f>#REF!</f>
        <v>#REF!</v>
      </c>
    </row>
    <row r="7" s="24" customFormat="1" ht="20" customHeight="1" spans="1:18">
      <c r="A7" s="34">
        <v>4</v>
      </c>
      <c r="B7" s="35" t="s">
        <v>23</v>
      </c>
      <c r="C7" s="35"/>
      <c r="D7" s="35" t="e">
        <f>#REF!</f>
        <v>#REF!</v>
      </c>
      <c r="E7" s="35" t="e">
        <f>#REF!</f>
        <v>#REF!</v>
      </c>
      <c r="F7" s="35" t="e">
        <f>#REF!</f>
        <v>#REF!</v>
      </c>
      <c r="G7" s="35" t="e">
        <f>#REF!</f>
        <v>#REF!</v>
      </c>
      <c r="H7" s="35" t="e">
        <f>#REF!</f>
        <v>#REF!</v>
      </c>
      <c r="I7" s="49" t="e">
        <f>#REF!</f>
        <v>#REF!</v>
      </c>
      <c r="J7" s="50" t="e">
        <f t="shared" si="0"/>
        <v>#REF!</v>
      </c>
      <c r="K7" s="51" t="e">
        <f>#REF!</f>
        <v>#REF!</v>
      </c>
      <c r="L7" s="35" t="e">
        <f>#REF!</f>
        <v>#REF!</v>
      </c>
      <c r="M7" s="35" t="e">
        <f>#REF!</f>
        <v>#REF!</v>
      </c>
      <c r="N7" s="35" t="e">
        <f>#REF!</f>
        <v>#REF!</v>
      </c>
      <c r="O7" s="52" t="e">
        <f>#REF!</f>
        <v>#REF!</v>
      </c>
      <c r="P7" s="53" t="e">
        <f>#REF!</f>
        <v>#REF!</v>
      </c>
      <c r="Q7" s="65" t="e">
        <f>#REF!</f>
        <v>#REF!</v>
      </c>
      <c r="R7" s="65" t="e">
        <f>#REF!</f>
        <v>#REF!</v>
      </c>
    </row>
    <row r="8" s="24" customFormat="1" ht="20" customHeight="1" spans="1:18">
      <c r="A8" s="34">
        <v>5</v>
      </c>
      <c r="B8" s="35" t="s">
        <v>24</v>
      </c>
      <c r="C8" s="35"/>
      <c r="D8" s="35" t="e">
        <f>#REF!</f>
        <v>#REF!</v>
      </c>
      <c r="E8" s="35" t="e">
        <f>#REF!</f>
        <v>#REF!</v>
      </c>
      <c r="F8" s="35" t="e">
        <f>#REF!</f>
        <v>#REF!</v>
      </c>
      <c r="G8" s="35" t="e">
        <f>#REF!</f>
        <v>#REF!</v>
      </c>
      <c r="H8" s="35" t="e">
        <f>#REF!</f>
        <v>#REF!</v>
      </c>
      <c r="I8" s="49" t="e">
        <f>#REF!</f>
        <v>#REF!</v>
      </c>
      <c r="J8" s="50" t="e">
        <f t="shared" si="0"/>
        <v>#REF!</v>
      </c>
      <c r="K8" s="51" t="e">
        <f>#REF!</f>
        <v>#REF!</v>
      </c>
      <c r="L8" s="35" t="e">
        <f>#REF!</f>
        <v>#REF!</v>
      </c>
      <c r="M8" s="35" t="e">
        <f>#REF!</f>
        <v>#REF!</v>
      </c>
      <c r="N8" s="35" t="e">
        <f>#REF!</f>
        <v>#REF!</v>
      </c>
      <c r="O8" s="52" t="e">
        <f>#REF!</f>
        <v>#REF!</v>
      </c>
      <c r="P8" s="53" t="e">
        <f>#REF!</f>
        <v>#REF!</v>
      </c>
      <c r="Q8" s="65" t="e">
        <f>#REF!</f>
        <v>#REF!</v>
      </c>
      <c r="R8" s="65" t="e">
        <f>#REF!</f>
        <v>#REF!</v>
      </c>
    </row>
    <row r="9" s="24" customFormat="1" ht="20" customHeight="1" spans="1:18">
      <c r="A9" s="34">
        <v>6</v>
      </c>
      <c r="B9" s="35" t="s">
        <v>25</v>
      </c>
      <c r="C9" s="35"/>
      <c r="D9" s="35">
        <f>池上镇!B2</f>
        <v>17</v>
      </c>
      <c r="E9" s="35">
        <f>池上镇!D2</f>
        <v>71</v>
      </c>
      <c r="F9" s="35">
        <f>池上镇!E2</f>
        <v>0</v>
      </c>
      <c r="G9" s="35">
        <f>池上镇!F2</f>
        <v>0</v>
      </c>
      <c r="H9" s="35">
        <f>池上镇!G2</f>
        <v>0</v>
      </c>
      <c r="I9" s="49">
        <f>池上镇!C2</f>
        <v>0</v>
      </c>
      <c r="J9" s="50">
        <f t="shared" si="0"/>
        <v>0</v>
      </c>
      <c r="K9" s="51">
        <f>池上镇!H2</f>
        <v>0</v>
      </c>
      <c r="L9" s="35">
        <f>池上镇!I2</f>
        <v>0</v>
      </c>
      <c r="M9" s="35">
        <f>池上镇!J2</f>
        <v>0</v>
      </c>
      <c r="N9" s="35">
        <f>池上镇!K2</f>
        <v>0</v>
      </c>
      <c r="O9" s="52">
        <f>池上镇!L2</f>
        <v>0</v>
      </c>
      <c r="P9" s="53">
        <f>池上镇!M2</f>
        <v>0</v>
      </c>
      <c r="Q9" s="65">
        <f>池上镇!N2</f>
        <v>0</v>
      </c>
      <c r="R9" s="65">
        <f>池上镇!O2</f>
        <v>0</v>
      </c>
    </row>
    <row r="10" s="24" customFormat="1" ht="20" customHeight="1" spans="1:18">
      <c r="A10" s="34">
        <v>7</v>
      </c>
      <c r="B10" s="35" t="s">
        <v>26</v>
      </c>
      <c r="C10" s="35"/>
      <c r="D10" s="35" t="e">
        <f>#REF!</f>
        <v>#REF!</v>
      </c>
      <c r="E10" s="35" t="e">
        <f>#REF!</f>
        <v>#REF!</v>
      </c>
      <c r="F10" s="35" t="e">
        <f>#REF!</f>
        <v>#REF!</v>
      </c>
      <c r="G10" s="35" t="e">
        <f>#REF!</f>
        <v>#REF!</v>
      </c>
      <c r="H10" s="35" t="e">
        <f>#REF!</f>
        <v>#REF!</v>
      </c>
      <c r="I10" s="49" t="e">
        <f>#REF!</f>
        <v>#REF!</v>
      </c>
      <c r="J10" s="50" t="e">
        <f t="shared" si="0"/>
        <v>#REF!</v>
      </c>
      <c r="K10" s="51" t="e">
        <f>#REF!</f>
        <v>#REF!</v>
      </c>
      <c r="L10" s="35" t="e">
        <f>#REF!</f>
        <v>#REF!</v>
      </c>
      <c r="M10" s="35" t="e">
        <f>#REF!</f>
        <v>#REF!</v>
      </c>
      <c r="N10" s="35" t="e">
        <f>#REF!</f>
        <v>#REF!</v>
      </c>
      <c r="O10" s="52" t="e">
        <f>#REF!</f>
        <v>#REF!</v>
      </c>
      <c r="P10" s="53" t="e">
        <f>#REF!</f>
        <v>#REF!</v>
      </c>
      <c r="Q10" s="65" t="e">
        <f>#REF!</f>
        <v>#REF!</v>
      </c>
      <c r="R10" s="65" t="e">
        <f>#REF!</f>
        <v>#REF!</v>
      </c>
    </row>
    <row r="11" s="24" customFormat="1" ht="20" customHeight="1" spans="1:18">
      <c r="A11" s="34">
        <v>8</v>
      </c>
      <c r="B11" s="35" t="s">
        <v>27</v>
      </c>
      <c r="C11" s="35"/>
      <c r="D11" s="35" t="e">
        <f>#REF!</f>
        <v>#REF!</v>
      </c>
      <c r="E11" s="35" t="e">
        <f>#REF!</f>
        <v>#REF!</v>
      </c>
      <c r="F11" s="35" t="e">
        <f>#REF!</f>
        <v>#REF!</v>
      </c>
      <c r="G11" s="35" t="e">
        <f>#REF!</f>
        <v>#REF!</v>
      </c>
      <c r="H11" s="35" t="e">
        <f>#REF!</f>
        <v>#REF!</v>
      </c>
      <c r="I11" s="49" t="e">
        <f>#REF!</f>
        <v>#REF!</v>
      </c>
      <c r="J11" s="50" t="e">
        <f t="shared" si="0"/>
        <v>#REF!</v>
      </c>
      <c r="K11" s="51" t="e">
        <f>#REF!</f>
        <v>#REF!</v>
      </c>
      <c r="L11" s="35" t="e">
        <f>#REF!</f>
        <v>#REF!</v>
      </c>
      <c r="M11" s="35" t="e">
        <f>#REF!</f>
        <v>#REF!</v>
      </c>
      <c r="N11" s="35" t="e">
        <f>#REF!</f>
        <v>#REF!</v>
      </c>
      <c r="O11" s="52" t="e">
        <f>#REF!</f>
        <v>#REF!</v>
      </c>
      <c r="P11" s="53" t="e">
        <f>#REF!</f>
        <v>#REF!</v>
      </c>
      <c r="Q11" s="65" t="e">
        <f>#REF!</f>
        <v>#REF!</v>
      </c>
      <c r="R11" s="65" t="e">
        <f>#REF!</f>
        <v>#REF!</v>
      </c>
    </row>
    <row r="12" s="24" customFormat="1" ht="20" customHeight="1" spans="1:18">
      <c r="A12" s="34">
        <v>9</v>
      </c>
      <c r="B12" s="35" t="s">
        <v>28</v>
      </c>
      <c r="C12" s="35"/>
      <c r="D12" s="35" t="e">
        <f>#REF!</f>
        <v>#REF!</v>
      </c>
      <c r="E12" s="35" t="e">
        <f>#REF!</f>
        <v>#REF!</v>
      </c>
      <c r="F12" s="35" t="e">
        <f>#REF!</f>
        <v>#REF!</v>
      </c>
      <c r="G12" s="35" t="e">
        <f>#REF!</f>
        <v>#REF!</v>
      </c>
      <c r="H12" s="35" t="e">
        <f>#REF!</f>
        <v>#REF!</v>
      </c>
      <c r="I12" s="49" t="e">
        <f>#REF!</f>
        <v>#REF!</v>
      </c>
      <c r="J12" s="50" t="e">
        <f t="shared" si="0"/>
        <v>#REF!</v>
      </c>
      <c r="K12" s="51" t="e">
        <f>#REF!</f>
        <v>#REF!</v>
      </c>
      <c r="L12" s="35" t="e">
        <f>#REF!</f>
        <v>#REF!</v>
      </c>
      <c r="M12" s="35" t="e">
        <f>#REF!</f>
        <v>#REF!</v>
      </c>
      <c r="N12" s="35" t="e">
        <f>#REF!</f>
        <v>#REF!</v>
      </c>
      <c r="O12" s="52" t="e">
        <f>#REF!</f>
        <v>#REF!</v>
      </c>
      <c r="P12" s="53" t="e">
        <f>#REF!</f>
        <v>#REF!</v>
      </c>
      <c r="Q12" s="65" t="e">
        <f>#REF!</f>
        <v>#REF!</v>
      </c>
      <c r="R12" s="65" t="e">
        <f>#REF!</f>
        <v>#REF!</v>
      </c>
    </row>
    <row r="13" s="24" customFormat="1" ht="20" customHeight="1" spans="1:18">
      <c r="A13" s="36">
        <v>10</v>
      </c>
      <c r="B13" s="37" t="s">
        <v>29</v>
      </c>
      <c r="C13" s="37"/>
      <c r="D13" s="37" t="e">
        <f>#REF!</f>
        <v>#REF!</v>
      </c>
      <c r="E13" s="37" t="e">
        <f>#REF!</f>
        <v>#REF!</v>
      </c>
      <c r="F13" s="37" t="e">
        <f>#REF!</f>
        <v>#REF!</v>
      </c>
      <c r="G13" s="37" t="e">
        <f>#REF!</f>
        <v>#REF!</v>
      </c>
      <c r="H13" s="37" t="e">
        <f>#REF!</f>
        <v>#REF!</v>
      </c>
      <c r="I13" s="54" t="e">
        <f>#REF!</f>
        <v>#REF!</v>
      </c>
      <c r="J13" s="55" t="e">
        <f t="shared" si="0"/>
        <v>#REF!</v>
      </c>
      <c r="K13" s="56" t="e">
        <f>#REF!</f>
        <v>#REF!</v>
      </c>
      <c r="L13" s="37" t="e">
        <f>#REF!</f>
        <v>#REF!</v>
      </c>
      <c r="M13" s="37" t="e">
        <f>#REF!</f>
        <v>#REF!</v>
      </c>
      <c r="N13" s="37" t="e">
        <f>#REF!</f>
        <v>#REF!</v>
      </c>
      <c r="O13" s="57" t="e">
        <f>#REF!</f>
        <v>#REF!</v>
      </c>
      <c r="P13" s="58" t="e">
        <f>#REF!</f>
        <v>#REF!</v>
      </c>
      <c r="Q13" s="66" t="e">
        <f>#REF!</f>
        <v>#REF!</v>
      </c>
      <c r="R13" s="66" t="e">
        <f>#REF!</f>
        <v>#REF!</v>
      </c>
    </row>
    <row r="14" s="25" customFormat="1" ht="35" customHeight="1" spans="1:18">
      <c r="A14" s="38" t="s">
        <v>30</v>
      </c>
      <c r="B14" s="39"/>
      <c r="C14" s="39"/>
      <c r="D14" s="40" t="e">
        <f t="shared" ref="D14:I14" si="1">SUM(D4:D13)</f>
        <v>#REF!</v>
      </c>
      <c r="E14" s="40" t="e">
        <f t="shared" si="1"/>
        <v>#REF!</v>
      </c>
      <c r="F14" s="40" t="e">
        <f t="shared" si="1"/>
        <v>#REF!</v>
      </c>
      <c r="G14" s="40" t="e">
        <f t="shared" si="1"/>
        <v>#REF!</v>
      </c>
      <c r="H14" s="40" t="e">
        <f t="shared" si="1"/>
        <v>#REF!</v>
      </c>
      <c r="I14" s="59" t="e">
        <f t="shared" si="1"/>
        <v>#REF!</v>
      </c>
      <c r="J14" s="60" t="e">
        <f t="shared" si="0"/>
        <v>#REF!</v>
      </c>
      <c r="K14" s="61" t="e">
        <f>SUM(K4:K13)</f>
        <v>#REF!</v>
      </c>
      <c r="L14" s="59" t="e">
        <f t="shared" ref="J14:T14" si="2">SUM(L4:L13)</f>
        <v>#REF!</v>
      </c>
      <c r="M14" s="59" t="e">
        <f t="shared" si="2"/>
        <v>#REF!</v>
      </c>
      <c r="N14" s="59" t="e">
        <f t="shared" si="2"/>
        <v>#REF!</v>
      </c>
      <c r="O14" s="62" t="e">
        <f t="shared" si="2"/>
        <v>#REF!</v>
      </c>
      <c r="P14" s="62" t="e">
        <f t="shared" si="2"/>
        <v>#REF!</v>
      </c>
      <c r="Q14" s="62" t="e">
        <f t="shared" si="2"/>
        <v>#REF!</v>
      </c>
      <c r="R14" s="67" t="e">
        <f t="shared" si="2"/>
        <v>#REF!</v>
      </c>
    </row>
  </sheetData>
  <mergeCells count="16">
    <mergeCell ref="A1:R1"/>
    <mergeCell ref="D2:H2"/>
    <mergeCell ref="I2:R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2:A3"/>
    <mergeCell ref="B2:C3"/>
  </mergeCells>
  <pageMargins left="0.275" right="0.275" top="0.314583333333333" bottom="0.354166666666667" header="0.196527777777778" footer="0.31458333333333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zoomScale="85" zoomScaleNormal="85" workbookViewId="0">
      <pane ySplit="5" topLeftCell="A6" activePane="bottomLeft" state="frozen"/>
      <selection/>
      <selection pane="bottomLeft" activeCell="D11" sqref="D11"/>
    </sheetView>
  </sheetViews>
  <sheetFormatPr defaultColWidth="9" defaultRowHeight="15.6"/>
  <cols>
    <col min="1" max="1" width="3.25" style="1" customWidth="1"/>
    <col min="2" max="2" width="24.5583333333333" style="4" customWidth="1"/>
    <col min="3" max="3" width="11.175" style="4" customWidth="1"/>
    <col min="4" max="7" width="6.625" style="4" customWidth="1"/>
    <col min="8" max="8" width="27.5" style="1" customWidth="1"/>
    <col min="9" max="9" width="17.625" style="1" customWidth="1"/>
    <col min="10" max="10" width="18.625" style="1" customWidth="1"/>
    <col min="11" max="11" width="17.6416666666667" style="5" customWidth="1"/>
    <col min="12" max="12" width="10.625" style="1" customWidth="1"/>
    <col min="13" max="13" width="10.875" style="4" customWidth="1"/>
    <col min="14" max="14" width="10" style="1" customWidth="1"/>
    <col min="15" max="15" width="14.1166666666667" style="4" customWidth="1"/>
    <col min="16" max="16" width="10.625" style="4" customWidth="1"/>
    <col min="17" max="17" width="9" style="4"/>
    <col min="18" max="18" width="13.5333333333333" style="4" customWidth="1"/>
    <col min="19" max="19" width="9.25" style="4"/>
    <col min="20" max="16384" width="9" style="1"/>
  </cols>
  <sheetData>
    <row r="1" s="1" customFormat="1" ht="34" customHeight="1" spans="1:20">
      <c r="A1" s="6" t="s">
        <v>31</v>
      </c>
      <c r="B1" s="7" t="s">
        <v>32</v>
      </c>
      <c r="C1" s="7" t="s">
        <v>10</v>
      </c>
      <c r="D1" s="7" t="s">
        <v>33</v>
      </c>
      <c r="E1" s="7" t="s">
        <v>34</v>
      </c>
      <c r="F1" s="7" t="s">
        <v>35</v>
      </c>
      <c r="G1" s="7" t="s">
        <v>36</v>
      </c>
      <c r="H1" s="8" t="s">
        <v>37</v>
      </c>
      <c r="I1" s="16" t="s">
        <v>38</v>
      </c>
      <c r="J1" s="16" t="s">
        <v>39</v>
      </c>
      <c r="K1" s="16" t="s">
        <v>40</v>
      </c>
      <c r="L1" s="16" t="s">
        <v>41</v>
      </c>
      <c r="M1" s="17" t="s">
        <v>17</v>
      </c>
      <c r="N1" s="17" t="s">
        <v>42</v>
      </c>
      <c r="O1" s="17" t="s">
        <v>19</v>
      </c>
      <c r="P1" s="18"/>
      <c r="Q1" s="18"/>
      <c r="R1" s="18"/>
      <c r="S1" s="18"/>
      <c r="T1" s="18"/>
    </row>
    <row r="2" s="2" customFormat="1" ht="45.75" customHeight="1" spans="1:20">
      <c r="A2" s="6"/>
      <c r="B2" s="6">
        <f>COUNTA(B6:B809)</f>
        <v>17</v>
      </c>
      <c r="C2" s="6">
        <f>COUNTA(H6:H809)</f>
        <v>0</v>
      </c>
      <c r="D2" s="6">
        <f>SUM(D6:D809)</f>
        <v>71</v>
      </c>
      <c r="E2" s="6">
        <f>SUM(E6:E809)</f>
        <v>0</v>
      </c>
      <c r="F2" s="6">
        <f>SUM(F6:F809)</f>
        <v>0</v>
      </c>
      <c r="G2" s="6">
        <f>COUNTIF(G6:G809,"是")</f>
        <v>0</v>
      </c>
      <c r="H2" s="6">
        <f>SUM(Q6:Q809)</f>
        <v>0</v>
      </c>
      <c r="I2" s="17">
        <f>COUNTIF(K6:K809,"白塔镇")</f>
        <v>0</v>
      </c>
      <c r="J2" s="17">
        <f>SUMPRODUCT(SUMIF(K6:K809,"白塔镇",Q6:Q809))</f>
        <v>0</v>
      </c>
      <c r="K2" s="17">
        <f>COUNTIF(K6:K809,"区应急管理局")</f>
        <v>0</v>
      </c>
      <c r="L2" s="17">
        <f>SUMPRODUCT(SUMIF(K6:K809,{"博山区应急管理局","淄博市应急管理局"},Q6:Q809))</f>
        <v>0</v>
      </c>
      <c r="M2" s="7">
        <f>COUNTA(R6:R809)</f>
        <v>0</v>
      </c>
      <c r="N2" s="19">
        <f>COUNTIF(Q6:Q809,"&gt;=2")</f>
        <v>0</v>
      </c>
      <c r="O2" s="7">
        <f>COUNTIFS(Q6:Q809,"&gt;=2",K6:K809,"区应急管理局")</f>
        <v>0</v>
      </c>
      <c r="P2" s="20"/>
      <c r="Q2" s="23"/>
      <c r="R2" s="20"/>
      <c r="S2" s="20"/>
      <c r="T2" s="23"/>
    </row>
    <row r="3" ht="42.75" customHeight="1" spans="1:20">
      <c r="A3" s="9" t="s">
        <v>43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3" customFormat="1" ht="26" customHeight="1" spans="1:20">
      <c r="A4" s="10" t="s">
        <v>1</v>
      </c>
      <c r="B4" s="10" t="s">
        <v>44</v>
      </c>
      <c r="C4" s="6" t="s">
        <v>45</v>
      </c>
      <c r="D4" s="6"/>
      <c r="E4" s="6"/>
      <c r="F4" s="6"/>
      <c r="G4" s="6"/>
      <c r="H4" s="11" t="s">
        <v>46</v>
      </c>
      <c r="I4" s="21"/>
      <c r="J4" s="21"/>
      <c r="K4" s="21"/>
      <c r="L4" s="21"/>
      <c r="M4" s="21"/>
      <c r="N4" s="21"/>
      <c r="O4" s="22"/>
      <c r="P4" s="11" t="s">
        <v>47</v>
      </c>
      <c r="Q4" s="21"/>
      <c r="R4" s="21"/>
      <c r="S4" s="22"/>
      <c r="T4" s="10" t="s">
        <v>48</v>
      </c>
    </row>
    <row r="5" s="3" customFormat="1" ht="47.85" customHeight="1" spans="1:20">
      <c r="A5" s="12"/>
      <c r="B5" s="12"/>
      <c r="C5" s="8" t="s">
        <v>49</v>
      </c>
      <c r="D5" s="8" t="s">
        <v>33</v>
      </c>
      <c r="E5" s="8" t="s">
        <v>34</v>
      </c>
      <c r="F5" s="8" t="s">
        <v>35</v>
      </c>
      <c r="G5" s="8" t="s">
        <v>50</v>
      </c>
      <c r="H5" s="8" t="s">
        <v>51</v>
      </c>
      <c r="I5" s="8" t="s">
        <v>52</v>
      </c>
      <c r="J5" s="8" t="s">
        <v>53</v>
      </c>
      <c r="K5" s="8" t="s">
        <v>54</v>
      </c>
      <c r="L5" s="8" t="s">
        <v>55</v>
      </c>
      <c r="M5" s="8" t="s">
        <v>56</v>
      </c>
      <c r="N5" s="8" t="s">
        <v>57</v>
      </c>
      <c r="O5" s="8" t="s">
        <v>58</v>
      </c>
      <c r="P5" s="8" t="s">
        <v>59</v>
      </c>
      <c r="Q5" s="8" t="s">
        <v>37</v>
      </c>
      <c r="R5" s="8" t="s">
        <v>60</v>
      </c>
      <c r="S5" s="8" t="s">
        <v>61</v>
      </c>
      <c r="T5" s="12"/>
    </row>
    <row r="6" ht="25" customHeight="1" spans="1:21">
      <c r="A6" s="13">
        <v>1</v>
      </c>
      <c r="B6" s="14" t="s">
        <v>62</v>
      </c>
      <c r="C6" s="14" t="s">
        <v>63</v>
      </c>
      <c r="D6" s="14">
        <v>10</v>
      </c>
      <c r="E6" s="14">
        <v>0</v>
      </c>
      <c r="F6" s="14">
        <v>0</v>
      </c>
      <c r="G6" s="14">
        <v>0</v>
      </c>
      <c r="H6" s="13"/>
      <c r="I6" s="13"/>
      <c r="J6" s="13"/>
      <c r="K6" s="15" t="s">
        <v>64</v>
      </c>
      <c r="L6" s="13" t="s">
        <v>65</v>
      </c>
      <c r="M6" s="14"/>
      <c r="N6" s="13"/>
      <c r="O6" s="14"/>
      <c r="P6" s="14"/>
      <c r="Q6" s="14"/>
      <c r="R6" s="14"/>
      <c r="S6" s="14"/>
      <c r="T6" s="13"/>
      <c r="U6" s="13"/>
    </row>
    <row r="7" ht="25" customHeight="1" spans="1:21">
      <c r="A7" s="13">
        <v>2</v>
      </c>
      <c r="B7" s="14" t="s">
        <v>66</v>
      </c>
      <c r="C7" s="14" t="s">
        <v>67</v>
      </c>
      <c r="D7" s="14">
        <v>7</v>
      </c>
      <c r="E7" s="14">
        <v>0</v>
      </c>
      <c r="F7" s="14">
        <v>0</v>
      </c>
      <c r="G7" s="14">
        <v>0</v>
      </c>
      <c r="H7" s="13"/>
      <c r="I7" s="13"/>
      <c r="J7" s="13"/>
      <c r="K7" s="15" t="s">
        <v>64</v>
      </c>
      <c r="L7" s="13" t="s">
        <v>65</v>
      </c>
      <c r="M7" s="14"/>
      <c r="N7" s="13"/>
      <c r="O7" s="14"/>
      <c r="P7" s="14"/>
      <c r="Q7" s="14"/>
      <c r="R7" s="14"/>
      <c r="S7" s="14"/>
      <c r="T7" s="13"/>
      <c r="U7" s="13"/>
    </row>
    <row r="8" ht="42" customHeight="1" spans="1:21">
      <c r="A8" s="13">
        <v>3</v>
      </c>
      <c r="B8" s="15" t="s">
        <v>68</v>
      </c>
      <c r="C8" s="14" t="s">
        <v>69</v>
      </c>
      <c r="D8" s="14">
        <v>7</v>
      </c>
      <c r="E8" s="14">
        <v>0</v>
      </c>
      <c r="F8" s="14">
        <v>0</v>
      </c>
      <c r="G8" s="14">
        <v>0</v>
      </c>
      <c r="H8" s="13"/>
      <c r="I8" s="13"/>
      <c r="J8" s="13"/>
      <c r="K8" s="15" t="s">
        <v>65</v>
      </c>
      <c r="L8" s="13" t="s">
        <v>65</v>
      </c>
      <c r="M8" s="14"/>
      <c r="N8" s="13"/>
      <c r="O8" s="14"/>
      <c r="P8" s="14"/>
      <c r="Q8" s="14"/>
      <c r="R8" s="14"/>
      <c r="S8" s="14"/>
      <c r="T8" s="13"/>
      <c r="U8" s="13"/>
    </row>
    <row r="9" ht="35" customHeight="1" spans="1:21">
      <c r="A9" s="13">
        <v>4</v>
      </c>
      <c r="B9" s="15" t="s">
        <v>70</v>
      </c>
      <c r="C9" s="14" t="s">
        <v>71</v>
      </c>
      <c r="D9" s="14">
        <v>3</v>
      </c>
      <c r="E9" s="14">
        <v>0</v>
      </c>
      <c r="F9" s="14">
        <v>0</v>
      </c>
      <c r="G9" s="14">
        <v>0</v>
      </c>
      <c r="H9" s="13"/>
      <c r="I9" s="13"/>
      <c r="J9" s="13"/>
      <c r="K9" s="15" t="s">
        <v>65</v>
      </c>
      <c r="L9" s="13" t="s">
        <v>65</v>
      </c>
      <c r="M9" s="14"/>
      <c r="N9" s="13"/>
      <c r="O9" s="14"/>
      <c r="P9" s="14"/>
      <c r="Q9" s="14"/>
      <c r="R9" s="14"/>
      <c r="S9" s="14"/>
      <c r="T9" s="13"/>
      <c r="U9" s="13"/>
    </row>
    <row r="10" ht="35" customHeight="1" spans="1:21">
      <c r="A10" s="13">
        <v>5</v>
      </c>
      <c r="B10" s="15" t="s">
        <v>72</v>
      </c>
      <c r="C10" s="14" t="s">
        <v>73</v>
      </c>
      <c r="D10" s="14">
        <v>4</v>
      </c>
      <c r="E10" s="14">
        <v>0</v>
      </c>
      <c r="F10" s="14">
        <v>0</v>
      </c>
      <c r="G10" s="14">
        <v>0</v>
      </c>
      <c r="H10" s="13"/>
      <c r="I10" s="13"/>
      <c r="J10" s="13"/>
      <c r="K10" s="15" t="s">
        <v>64</v>
      </c>
      <c r="L10" s="13" t="s">
        <v>65</v>
      </c>
      <c r="M10" s="14"/>
      <c r="N10" s="13"/>
      <c r="O10" s="14"/>
      <c r="P10" s="14"/>
      <c r="Q10" s="14"/>
      <c r="R10" s="14"/>
      <c r="S10" s="14"/>
      <c r="T10" s="13"/>
      <c r="U10" s="13"/>
    </row>
    <row r="11" ht="25" customHeight="1" spans="1:21">
      <c r="A11" s="13">
        <v>6</v>
      </c>
      <c r="B11" s="14" t="s">
        <v>74</v>
      </c>
      <c r="C11" s="14" t="s">
        <v>75</v>
      </c>
      <c r="D11" s="14">
        <v>4</v>
      </c>
      <c r="E11" s="14">
        <v>0</v>
      </c>
      <c r="F11" s="14">
        <v>0</v>
      </c>
      <c r="G11" s="14">
        <v>0</v>
      </c>
      <c r="H11" s="13"/>
      <c r="I11" s="13"/>
      <c r="J11" s="13"/>
      <c r="K11" s="15" t="s">
        <v>65</v>
      </c>
      <c r="L11" s="13" t="s">
        <v>65</v>
      </c>
      <c r="M11" s="14"/>
      <c r="N11" s="13"/>
      <c r="O11" s="14"/>
      <c r="P11" s="14"/>
      <c r="Q11" s="14"/>
      <c r="R11" s="14"/>
      <c r="S11" s="14"/>
      <c r="T11" s="13"/>
      <c r="U11" s="13"/>
    </row>
    <row r="12" ht="25" customHeight="1" spans="1:21">
      <c r="A12" s="13">
        <v>7</v>
      </c>
      <c r="B12" s="14" t="s">
        <v>76</v>
      </c>
      <c r="C12" s="14" t="s">
        <v>77</v>
      </c>
      <c r="D12" s="14">
        <v>4</v>
      </c>
      <c r="E12" s="14">
        <v>0</v>
      </c>
      <c r="F12" s="14">
        <v>0</v>
      </c>
      <c r="G12" s="14">
        <v>0</v>
      </c>
      <c r="H12" s="13"/>
      <c r="I12" s="13"/>
      <c r="J12" s="13"/>
      <c r="K12" s="15" t="s">
        <v>65</v>
      </c>
      <c r="L12" s="13" t="s">
        <v>65</v>
      </c>
      <c r="M12" s="14"/>
      <c r="N12" s="13"/>
      <c r="O12" s="14"/>
      <c r="P12" s="14"/>
      <c r="Q12" s="14"/>
      <c r="R12" s="14"/>
      <c r="S12" s="14"/>
      <c r="T12" s="13"/>
      <c r="U12" s="13"/>
    </row>
    <row r="13" ht="25" customHeight="1" spans="1:21">
      <c r="A13" s="13">
        <v>8</v>
      </c>
      <c r="B13" s="14" t="s">
        <v>78</v>
      </c>
      <c r="C13" s="14" t="s">
        <v>79</v>
      </c>
      <c r="D13" s="14">
        <v>3</v>
      </c>
      <c r="E13" s="14">
        <v>0</v>
      </c>
      <c r="F13" s="14">
        <v>0</v>
      </c>
      <c r="G13" s="14">
        <v>0</v>
      </c>
      <c r="H13" s="13"/>
      <c r="I13" s="13"/>
      <c r="J13" s="13"/>
      <c r="K13" s="15" t="s">
        <v>65</v>
      </c>
      <c r="L13" s="13" t="s">
        <v>65</v>
      </c>
      <c r="M13" s="14"/>
      <c r="N13" s="13"/>
      <c r="O13" s="14"/>
      <c r="P13" s="14"/>
      <c r="Q13" s="14"/>
      <c r="R13" s="14"/>
      <c r="S13" s="14"/>
      <c r="T13" s="13"/>
      <c r="U13" s="13"/>
    </row>
    <row r="14" ht="25" customHeight="1" spans="1:21">
      <c r="A14" s="13">
        <v>9</v>
      </c>
      <c r="B14" s="14" t="s">
        <v>80</v>
      </c>
      <c r="C14" s="14" t="s">
        <v>81</v>
      </c>
      <c r="D14" s="14">
        <v>2</v>
      </c>
      <c r="E14" s="14">
        <v>0</v>
      </c>
      <c r="F14" s="14">
        <v>0</v>
      </c>
      <c r="G14" s="14">
        <v>0</v>
      </c>
      <c r="H14" s="13"/>
      <c r="I14" s="13"/>
      <c r="J14" s="13"/>
      <c r="K14" s="15" t="s">
        <v>65</v>
      </c>
      <c r="L14" s="13" t="s">
        <v>65</v>
      </c>
      <c r="M14" s="14"/>
      <c r="N14" s="13"/>
      <c r="O14" s="14"/>
      <c r="P14" s="14"/>
      <c r="Q14" s="14"/>
      <c r="R14" s="14"/>
      <c r="S14" s="14"/>
      <c r="T14" s="13"/>
      <c r="U14" s="13"/>
    </row>
    <row r="15" ht="25" customHeight="1" spans="1:21">
      <c r="A15" s="13">
        <v>10</v>
      </c>
      <c r="B15" s="14" t="s">
        <v>82</v>
      </c>
      <c r="C15" s="14" t="s">
        <v>83</v>
      </c>
      <c r="D15" s="14">
        <v>3</v>
      </c>
      <c r="E15" s="14">
        <v>0</v>
      </c>
      <c r="F15" s="14">
        <v>0</v>
      </c>
      <c r="G15" s="14">
        <v>0</v>
      </c>
      <c r="H15" s="13"/>
      <c r="I15" s="13"/>
      <c r="J15" s="13"/>
      <c r="K15" s="15" t="s">
        <v>65</v>
      </c>
      <c r="L15" s="13" t="s">
        <v>84</v>
      </c>
      <c r="M15" s="14"/>
      <c r="N15" s="13"/>
      <c r="O15" s="14"/>
      <c r="P15" s="14"/>
      <c r="Q15" s="14"/>
      <c r="R15" s="14"/>
      <c r="S15" s="14"/>
      <c r="T15" s="13"/>
      <c r="U15" s="13"/>
    </row>
    <row r="16" ht="25" customHeight="1" spans="1:21">
      <c r="A16" s="13">
        <v>11</v>
      </c>
      <c r="B16" s="14" t="s">
        <v>85</v>
      </c>
      <c r="C16" s="14" t="s">
        <v>86</v>
      </c>
      <c r="D16" s="14">
        <v>4</v>
      </c>
      <c r="E16" s="14">
        <v>0</v>
      </c>
      <c r="F16" s="14">
        <v>0</v>
      </c>
      <c r="G16" s="14">
        <v>0</v>
      </c>
      <c r="H16" s="13"/>
      <c r="I16" s="13"/>
      <c r="J16" s="13"/>
      <c r="K16" s="15" t="s">
        <v>65</v>
      </c>
      <c r="L16" s="13" t="s">
        <v>65</v>
      </c>
      <c r="M16" s="14"/>
      <c r="N16" s="13"/>
      <c r="O16" s="14"/>
      <c r="P16" s="14"/>
      <c r="Q16" s="14"/>
      <c r="R16" s="14"/>
      <c r="S16" s="14"/>
      <c r="T16" s="13"/>
      <c r="U16" s="13"/>
    </row>
    <row r="17" ht="45" customHeight="1" spans="1:21">
      <c r="A17" s="13">
        <v>12</v>
      </c>
      <c r="B17" s="15" t="s">
        <v>87</v>
      </c>
      <c r="C17" s="14" t="s">
        <v>88</v>
      </c>
      <c r="D17" s="14">
        <v>2</v>
      </c>
      <c r="E17" s="14">
        <v>0</v>
      </c>
      <c r="F17" s="14">
        <v>0</v>
      </c>
      <c r="G17" s="14">
        <v>0</v>
      </c>
      <c r="H17" s="13"/>
      <c r="I17" s="13"/>
      <c r="J17" s="13"/>
      <c r="K17" s="15" t="s">
        <v>65</v>
      </c>
      <c r="L17" s="13" t="s">
        <v>65</v>
      </c>
      <c r="M17" s="14"/>
      <c r="N17" s="13"/>
      <c r="O17" s="14"/>
      <c r="P17" s="14"/>
      <c r="Q17" s="14"/>
      <c r="R17" s="14"/>
      <c r="S17" s="14"/>
      <c r="T17" s="13"/>
      <c r="U17" s="13"/>
    </row>
    <row r="18" ht="25" customHeight="1" spans="1:21">
      <c r="A18" s="13">
        <v>13</v>
      </c>
      <c r="B18" s="14" t="s">
        <v>89</v>
      </c>
      <c r="C18" s="14" t="s">
        <v>90</v>
      </c>
      <c r="D18" s="14">
        <v>3</v>
      </c>
      <c r="E18" s="14">
        <v>0</v>
      </c>
      <c r="F18" s="14">
        <v>0</v>
      </c>
      <c r="G18" s="14">
        <v>0</v>
      </c>
      <c r="H18" s="13"/>
      <c r="I18" s="13"/>
      <c r="J18" s="13"/>
      <c r="K18" s="15" t="s">
        <v>65</v>
      </c>
      <c r="L18" s="13" t="s">
        <v>65</v>
      </c>
      <c r="M18" s="14"/>
      <c r="N18" s="13"/>
      <c r="O18" s="14"/>
      <c r="P18" s="14"/>
      <c r="Q18" s="14"/>
      <c r="R18" s="14"/>
      <c r="S18" s="14"/>
      <c r="T18" s="13"/>
      <c r="U18" s="13"/>
    </row>
    <row r="19" ht="21" customHeight="1" spans="1:20">
      <c r="A19" s="13">
        <v>14</v>
      </c>
      <c r="B19" s="14" t="s">
        <v>91</v>
      </c>
      <c r="C19" s="14" t="s">
        <v>92</v>
      </c>
      <c r="D19" s="15">
        <v>5</v>
      </c>
      <c r="E19" s="14">
        <v>0</v>
      </c>
      <c r="F19" s="14">
        <v>0</v>
      </c>
      <c r="G19" s="14">
        <v>0</v>
      </c>
      <c r="H19" s="13"/>
      <c r="I19" s="13"/>
      <c r="J19" s="13"/>
      <c r="K19" s="15" t="s">
        <v>65</v>
      </c>
      <c r="L19" s="13" t="s">
        <v>65</v>
      </c>
      <c r="M19" s="14"/>
      <c r="N19" s="13"/>
      <c r="O19" s="14"/>
      <c r="P19" s="14"/>
      <c r="Q19" s="14"/>
      <c r="R19" s="14"/>
      <c r="S19" s="14"/>
      <c r="T19" s="13"/>
    </row>
    <row r="20" ht="21" customHeight="1" spans="1:20">
      <c r="A20" s="13">
        <v>15</v>
      </c>
      <c r="B20" s="14" t="s">
        <v>93</v>
      </c>
      <c r="C20" s="14" t="s">
        <v>94</v>
      </c>
      <c r="D20" s="14">
        <v>4</v>
      </c>
      <c r="E20" s="14">
        <v>0</v>
      </c>
      <c r="F20" s="14">
        <v>0</v>
      </c>
      <c r="G20" s="14">
        <v>0</v>
      </c>
      <c r="H20" s="13"/>
      <c r="I20" s="13"/>
      <c r="J20" s="13"/>
      <c r="K20" s="15" t="s">
        <v>65</v>
      </c>
      <c r="L20" s="13" t="s">
        <v>65</v>
      </c>
      <c r="M20" s="14"/>
      <c r="N20" s="13"/>
      <c r="O20" s="14"/>
      <c r="P20" s="14"/>
      <c r="Q20" s="14"/>
      <c r="R20" s="14"/>
      <c r="S20" s="14"/>
      <c r="T20" s="13"/>
    </row>
    <row r="21" ht="18" customHeight="1" spans="1:20">
      <c r="A21" s="13">
        <v>16</v>
      </c>
      <c r="B21" s="14" t="s">
        <v>95</v>
      </c>
      <c r="C21" s="14" t="s">
        <v>96</v>
      </c>
      <c r="D21" s="14">
        <v>4</v>
      </c>
      <c r="E21" s="14">
        <v>0</v>
      </c>
      <c r="F21" s="14">
        <v>0</v>
      </c>
      <c r="G21" s="14">
        <v>0</v>
      </c>
      <c r="H21" s="13"/>
      <c r="I21" s="13"/>
      <c r="J21" s="13"/>
      <c r="K21" s="15" t="s">
        <v>65</v>
      </c>
      <c r="L21" s="13" t="s">
        <v>65</v>
      </c>
      <c r="M21" s="14"/>
      <c r="N21" s="13"/>
      <c r="O21" s="14"/>
      <c r="P21" s="14"/>
      <c r="Q21" s="14"/>
      <c r="R21" s="14"/>
      <c r="S21" s="14"/>
      <c r="T21" s="13"/>
    </row>
    <row r="22" spans="1:7">
      <c r="A22" s="13">
        <v>17</v>
      </c>
      <c r="B22" s="4" t="s">
        <v>97</v>
      </c>
      <c r="C22" s="4" t="s">
        <v>98</v>
      </c>
      <c r="D22" s="4">
        <v>2</v>
      </c>
      <c r="E22" s="4">
        <v>0</v>
      </c>
      <c r="F22" s="4">
        <v>0</v>
      </c>
      <c r="G22" s="4">
        <v>0</v>
      </c>
    </row>
  </sheetData>
  <mergeCells count="8">
    <mergeCell ref="A3:T3"/>
    <mergeCell ref="C4:G4"/>
    <mergeCell ref="H4:O4"/>
    <mergeCell ref="P4:S4"/>
    <mergeCell ref="A1:A2"/>
    <mergeCell ref="A4:A5"/>
    <mergeCell ref="B4:B5"/>
    <mergeCell ref="T4:T5"/>
  </mergeCells>
  <pageMargins left="0.751388888888889" right="0.751388888888889" top="1" bottom="1" header="0.5" footer="0.5"/>
  <pageSetup paperSize="9" scale="5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池上镇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天天向上</cp:lastModifiedBy>
  <dcterms:created xsi:type="dcterms:W3CDTF">2019-03-25T22:22:00Z</dcterms:created>
  <dcterms:modified xsi:type="dcterms:W3CDTF">2024-01-31T07:47:32Z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eyJoZGlkIjoiNWMxMzhhMWM3MDlmMGYyMTQzZDJhMzNhMjFlMzhlMWEifQ==</vt:lpwstr>
  </property>
  <property fmtid="{D5CDD505-2E9C-101B-9397-08002B2CF9AE}" pid="3" name="KSOProductBuildVer">
    <vt:lpwstr>2052-12.1.0.16250</vt:lpwstr>
  </property>
  <property fmtid="{D5CDD505-2E9C-101B-9397-08002B2CF9AE}" pid="4" name="ICV">
    <vt:lpwstr>4F9A92D438D149DC8BCF90AF471A0A94_13</vt:lpwstr>
  </property>
</Properties>
</file>