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28" activeTab="5"/>
  </bookViews>
  <sheets>
    <sheet name="P1" sheetId="1" r:id="rId1"/>
    <sheet name="目录" sheetId="2" r:id="rId2"/>
    <sheet name="第一部分" sheetId="3" r:id="rId3"/>
    <sheet name="表1" sheetId="4" r:id="rId4"/>
    <sheet name="表2" sheetId="5" r:id="rId5"/>
    <sheet name="表3" sheetId="6" r:id="rId6"/>
    <sheet name="第二部分" sheetId="7" r:id="rId7"/>
    <sheet name="表4" sheetId="8" r:id="rId8"/>
    <sheet name="表5" sheetId="9" r:id="rId9"/>
  </sheets>
  <definedNames/>
  <calcPr fullCalcOnLoad="1"/>
</workbook>
</file>

<file path=xl/sharedStrings.xml><?xml version="1.0" encoding="utf-8"?>
<sst xmlns="http://schemas.openxmlformats.org/spreadsheetml/2006/main" count="212" uniqueCount="130">
  <si>
    <t>八陡镇2020年预算执行情况</t>
  </si>
  <si>
    <t>和2021年预算草案</t>
  </si>
  <si>
    <t>目              录</t>
  </si>
  <si>
    <t>第一部分   2020年八陡镇预算执行情况</t>
  </si>
  <si>
    <t>表1</t>
  </si>
  <si>
    <r>
      <t>2020年八陡</t>
    </r>
    <r>
      <rPr>
        <sz val="14"/>
        <rFont val="宋体"/>
        <family val="0"/>
      </rPr>
      <t>镇</t>
    </r>
    <r>
      <rPr>
        <sz val="14"/>
        <rFont val="宋体"/>
        <family val="0"/>
      </rPr>
      <t>一般公共预算收入执行情况表</t>
    </r>
  </si>
  <si>
    <t>表2</t>
  </si>
  <si>
    <t>2020年八陡镇一般公共预算支出执行情况表</t>
  </si>
  <si>
    <t>表3</t>
  </si>
  <si>
    <t>2020年八陡镇政府性基金预算收支执行情况表</t>
  </si>
  <si>
    <t>第二部分   2021年八陡镇预算草案</t>
  </si>
  <si>
    <t>表4</t>
  </si>
  <si>
    <t>2021年八陡镇一般公共预算收入草案表</t>
  </si>
  <si>
    <t>表5</t>
  </si>
  <si>
    <t>2021年八陡镇一般公共预算支出草案表</t>
  </si>
  <si>
    <t>第一部分</t>
  </si>
  <si>
    <t>2020年八陡镇预算执行情况</t>
  </si>
  <si>
    <t>2020年八陡镇一般公共预算收入执行情况表</t>
  </si>
  <si>
    <t>单位：万元</t>
  </si>
  <si>
    <t>项      目</t>
  </si>
  <si>
    <t>2020年预算数</t>
  </si>
  <si>
    <t>2020年执行数</t>
  </si>
  <si>
    <t>金额</t>
  </si>
  <si>
    <t>占预算%</t>
  </si>
  <si>
    <t>上年决算数</t>
  </si>
  <si>
    <t>同比%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</si>
  <si>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</si>
  <si>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</si>
  <si>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</si>
  <si>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</si>
  <si>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</si>
  <si>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</si>
  <si>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</si>
  <si>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</si>
  <si>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</si>
  <si>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</si>
  <si>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</si>
  <si>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</si>
  <si>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</si>
  <si>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</si>
  <si>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</si>
  <si>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</si>
  <si>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</si>
  <si>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</si>
  <si>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</si>
  <si>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</si>
  <si>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</si>
  <si>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</si>
  <si>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</si>
  <si>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</si>
  <si>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本年收入合计</t>
  </si>
  <si>
    <t>转移性收入</t>
  </si>
  <si>
    <t xml:space="preserve">    上级补助收入</t>
  </si>
  <si>
    <t xml:space="preserve">    上年结转及结余收入</t>
  </si>
  <si>
    <t>收入总计</t>
  </si>
  <si>
    <t>一、一般公共服务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</si>
  <si>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</si>
  <si>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</si>
  <si>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</si>
  <si>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</si>
  <si>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</si>
  <si>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</si>
  <si>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</si>
  <si>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</si>
  <si>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</si>
  <si>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</si>
  <si>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</si>
  <si>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</si>
  <si>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</si>
  <si>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</si>
  <si>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</si>
  <si>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</si>
  <si>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</si>
  <si>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</si>
  <si>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</si>
  <si>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</si>
  <si>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</si>
  <si>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二十三、其他支出</t>
  </si>
  <si>
    <t>本年支出合计</t>
  </si>
  <si>
    <t>转移性支出</t>
  </si>
  <si>
    <t xml:space="preserve">   上解上级支出</t>
  </si>
  <si>
    <t xml:space="preserve">   结转下年支出</t>
  </si>
  <si>
    <t>支出总计</t>
  </si>
  <si>
    <t>收入项目</t>
  </si>
  <si>
    <t>支出项目</t>
  </si>
  <si>
    <t>同比增长%</t>
  </si>
  <si>
    <t>国有土地使用权出让相关收入</t>
  </si>
  <si>
    <t>国有土地使用权出让相关支出</t>
  </si>
  <si>
    <t>国有土地收益基金相关收入</t>
  </si>
  <si>
    <t>国有土地收益基金相关支出</t>
  </si>
  <si>
    <t>农业土地开发资金收入</t>
  </si>
  <si>
    <t>农业土地开发资金相关支出</t>
  </si>
  <si>
    <t>城市基础设施配套费收入</t>
  </si>
  <si>
    <t>城市基础设施配套费相关支出</t>
  </si>
  <si>
    <t>污水处理费收入</t>
  </si>
  <si>
    <t>污水处理费相关支出</t>
  </si>
  <si>
    <t>车辆通行费</t>
  </si>
  <si>
    <t>车辆通行费相关支出</t>
  </si>
  <si>
    <t>彩票公益金收入</t>
  </si>
  <si>
    <t>彩票公益金相关支出</t>
  </si>
  <si>
    <t>其他各项政府性基金收入</t>
  </si>
  <si>
    <t>其他各项政府性基金相关支出</t>
  </si>
  <si>
    <t>政府性基金预算收入</t>
  </si>
  <si>
    <t>政府性基金预算支出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</si>
  <si>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</si>
  <si>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</si>
  <si>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</si>
  <si>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</si>
  <si>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</si>
  <si>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</si>
  <si>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</si>
  <si>
    <t>债务还本支出</t>
  </si>
  <si>
    <t>待偿债置换专项债券结余</t>
  </si>
  <si>
    <t>年终结余</t>
  </si>
  <si>
    <t>收  入  总  计</t>
  </si>
  <si>
    <t>支  出  总  计</t>
  </si>
  <si>
    <t>第二部分</t>
  </si>
  <si>
    <t>2021年八陡镇预算草案</t>
  </si>
  <si>
    <t>项       目</t>
  </si>
  <si>
    <t>2019年执行数</t>
  </si>
  <si>
    <t>增长%</t>
  </si>
  <si>
    <t xml:space="preserve">      其中：水资源税</t>
  </si>
  <si>
    <t>2020年八陡镇一般公共预算支出草案表</t>
  </si>
  <si>
    <t>七、文化旅游体育与传媒支出</t>
  </si>
  <si>
    <t>九、卫生健康支出</t>
  </si>
  <si>
    <t>十八、自然资源海洋气象等支出</t>
  </si>
  <si>
    <t>二十一、灾害防治及应急管理支出</t>
  </si>
  <si>
    <t>二十二、预备费</t>
  </si>
  <si>
    <t>二十三、债务付息支出</t>
  </si>
  <si>
    <t>二十四、其他支出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</si>
</sst>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</numFmts>
  <fonts count="5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b/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48"/>
      <name val="黑体"/>
      <family val="3"/>
    </font>
    <font>
      <b/>
      <sz val="22"/>
      <name val="宋体"/>
      <family val="0"/>
    </font>
    <font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Times New Roman"/>
      <family val="1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0" fillId="0" borderId="0">
      <alignment/>
      <protection/>
    </xf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130">
    <xf numFmtId="0" fontId="0" fillId="0" borderId="0" xfId="0" applyAlignment="1">
      <alignment vertical="center"/>
    </xf>
    <xf numFmtId="0" fontId="1" fillId="0" borderId="0" xfId="67" applyFont="1" applyFill="1" applyAlignment="1" applyProtection="1">
      <alignment vertical="center" wrapText="1"/>
      <protection locked="0"/>
    </xf>
    <xf numFmtId="0" fontId="2" fillId="0" borderId="0" xfId="67" applyFont="1" applyFill="1" applyAlignment="1" applyProtection="1">
      <alignment vertical="center" wrapText="1"/>
      <protection locked="0"/>
    </xf>
    <xf numFmtId="0" fontId="3" fillId="0" borderId="0" xfId="67" applyFont="1" applyFill="1" applyAlignment="1" applyProtection="1">
      <alignment vertical="center" wrapText="1"/>
      <protection locked="0"/>
    </xf>
    <xf numFmtId="0" fontId="4" fillId="0" borderId="0" xfId="67" applyFont="1" applyFill="1" applyAlignment="1" applyProtection="1">
      <alignment vertical="center" wrapText="1"/>
      <protection locked="0"/>
    </xf>
    <xf numFmtId="0" fontId="4" fillId="0" borderId="0" xfId="67" applyFont="1" applyFill="1" applyAlignment="1" applyProtection="1">
      <alignment horizontal="right" vertical="center" wrapText="1"/>
      <protection locked="0"/>
    </xf>
    <xf numFmtId="0" fontId="0" fillId="0" borderId="0" xfId="67" applyFont="1" applyFill="1" applyAlignment="1" applyProtection="1">
      <alignment vertical="center" wrapText="1"/>
      <protection locked="0"/>
    </xf>
    <xf numFmtId="0" fontId="5" fillId="0" borderId="0" xfId="67" applyFont="1" applyFill="1" applyAlignment="1" applyProtection="1">
      <alignment vertical="center" wrapText="1"/>
      <protection locked="0"/>
    </xf>
    <xf numFmtId="0" fontId="0" fillId="0" borderId="0" xfId="67" applyFill="1" applyAlignment="1" applyProtection="1">
      <alignment vertical="center" wrapText="1"/>
      <protection locked="0"/>
    </xf>
    <xf numFmtId="0" fontId="0" fillId="0" borderId="0" xfId="67" applyFill="1" applyAlignment="1" applyProtection="1">
      <alignment horizontal="center" vertical="center" wrapText="1"/>
      <protection locked="0"/>
    </xf>
    <xf numFmtId="0" fontId="6" fillId="0" borderId="0" xfId="67" applyFont="1" applyFill="1" applyAlignment="1" applyProtection="1">
      <alignment vertical="center" wrapText="1"/>
      <protection locked="0"/>
    </xf>
    <xf numFmtId="0" fontId="1" fillId="0" borderId="0" xfId="67" applyFont="1" applyFill="1" applyAlignment="1" applyProtection="1">
      <alignment horizontal="center" vertical="center" wrapText="1"/>
      <protection locked="0"/>
    </xf>
    <xf numFmtId="3" fontId="7" fillId="0" borderId="0" xfId="67" applyNumberFormat="1" applyFont="1" applyFill="1" applyAlignment="1" applyProtection="1">
      <alignment horizontal="center" vertical="center" wrapText="1"/>
      <protection locked="0"/>
    </xf>
    <xf numFmtId="3" fontId="3" fillId="0" borderId="0" xfId="67" applyNumberFormat="1" applyFont="1" applyFill="1" applyAlignment="1" applyProtection="1">
      <alignment vertical="center" wrapText="1"/>
      <protection locked="0"/>
    </xf>
    <xf numFmtId="0" fontId="3" fillId="0" borderId="0" xfId="67" applyFont="1" applyFill="1" applyAlignment="1" applyProtection="1">
      <alignment horizontal="center" vertical="center" wrapText="1"/>
      <protection locked="0"/>
    </xf>
    <xf numFmtId="49" fontId="3" fillId="0" borderId="0" xfId="67" applyNumberFormat="1" applyFont="1" applyFill="1" applyBorder="1" applyAlignment="1" applyProtection="1">
      <alignment horizontal="right" vertical="center"/>
      <protection locked="0"/>
    </xf>
    <xf numFmtId="0" fontId="0" fillId="0" borderId="9" xfId="67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 applyProtection="1">
      <alignment horizontal="center" vertical="center" wrapText="1"/>
      <protection locked="0"/>
    </xf>
    <xf numFmtId="0" fontId="0" fillId="0" borderId="11" xfId="67" applyFont="1" applyFill="1" applyBorder="1" applyAlignment="1" applyProtection="1">
      <alignment horizontal="center" vertical="center" wrapText="1"/>
      <protection locked="0"/>
    </xf>
    <xf numFmtId="0" fontId="0" fillId="0" borderId="9" xfId="67" applyFon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1" fontId="0" fillId="0" borderId="9" xfId="67" applyNumberFormat="1" applyFont="1" applyFill="1" applyBorder="1" applyAlignment="1" applyProtection="1">
      <alignment horizontal="center" vertical="center" wrapText="1"/>
      <protection locked="0"/>
    </xf>
    <xf numFmtId="176" fontId="0" fillId="33" borderId="9" xfId="0" applyNumberFormat="1" applyFont="1" applyFill="1" applyBorder="1" applyAlignment="1" applyProtection="1">
      <alignment horizontal="right" vertical="center"/>
      <protection locked="0"/>
    </xf>
    <xf numFmtId="176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177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5" fillId="0" borderId="9" xfId="67" applyNumberFormat="1" applyFont="1" applyFill="1" applyBorder="1" applyAlignment="1" applyProtection="1">
      <alignment horizontal="center" vertical="center" shrinkToFit="1"/>
      <protection locked="0"/>
    </xf>
    <xf numFmtId="176" fontId="5" fillId="33" borderId="9" xfId="0" applyNumberFormat="1" applyFont="1" applyFill="1" applyBorder="1" applyAlignment="1" applyProtection="1">
      <alignment horizontal="right" vertical="center"/>
      <protection locked="0"/>
    </xf>
    <xf numFmtId="176" fontId="5" fillId="0" borderId="9" xfId="0" applyNumberFormat="1" applyFont="1" applyFill="1" applyBorder="1" applyAlignment="1" applyProtection="1">
      <alignment horizontal="right" vertical="center"/>
      <protection locked="0"/>
    </xf>
    <xf numFmtId="177" fontId="5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left" vertical="center" shrinkToFit="1"/>
      <protection locked="0"/>
    </xf>
    <xf numFmtId="177" fontId="0" fillId="0" borderId="9" xfId="0" applyNumberFormat="1" applyFont="1" applyBorder="1" applyAlignment="1">
      <alignment vertical="center"/>
    </xf>
    <xf numFmtId="1" fontId="0" fillId="0" borderId="9" xfId="0" applyNumberFormat="1" applyFont="1" applyFill="1" applyBorder="1" applyAlignment="1" applyProtection="1">
      <alignment vertical="center" shrinkToFit="1"/>
      <protection locked="0"/>
    </xf>
    <xf numFmtId="1" fontId="0" fillId="33" borderId="9" xfId="0" applyNumberFormat="1" applyFont="1" applyFill="1" applyBorder="1" applyAlignment="1" applyProtection="1">
      <alignment vertical="center" shrinkToFit="1"/>
      <protection locked="0"/>
    </xf>
    <xf numFmtId="3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5" fillId="33" borderId="9" xfId="0" applyNumberFormat="1" applyFont="1" applyFill="1" applyBorder="1" applyAlignment="1" applyProtection="1">
      <alignment horizontal="right" vertical="center" wrapText="1"/>
      <protection/>
    </xf>
    <xf numFmtId="176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178" fontId="0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178" fontId="1" fillId="0" borderId="0" xfId="0" applyNumberFormat="1" applyFont="1" applyFill="1" applyAlignment="1" applyProtection="1">
      <alignment horizontal="center" vertical="center" wrapText="1"/>
      <protection locked="0"/>
    </xf>
    <xf numFmtId="3" fontId="7" fillId="0" borderId="0" xfId="0" applyNumberFormat="1" applyFont="1" applyFill="1" applyAlignment="1" applyProtection="1">
      <alignment horizontal="center" vertical="center" wrapText="1"/>
      <protection locked="0"/>
    </xf>
    <xf numFmtId="3" fontId="3" fillId="0" borderId="0" xfId="0" applyNumberFormat="1" applyFont="1" applyFill="1" applyAlignment="1" applyProtection="1">
      <alignment vertical="center" wrapText="1"/>
      <protection locked="0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178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178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vertical="center" wrapText="1"/>
      <protection locked="0"/>
    </xf>
    <xf numFmtId="176" fontId="5" fillId="0" borderId="9" xfId="0" applyNumberFormat="1" applyFont="1" applyFill="1" applyBorder="1" applyAlignment="1" applyProtection="1">
      <alignment vertical="center" wrapText="1"/>
      <protection/>
    </xf>
    <xf numFmtId="176" fontId="5" fillId="0" borderId="9" xfId="0" applyNumberFormat="1" applyFont="1" applyFill="1" applyBorder="1" applyAlignment="1" applyProtection="1">
      <alignment vertical="center" wrapText="1"/>
      <protection locked="0"/>
    </xf>
    <xf numFmtId="177" fontId="5" fillId="0" borderId="9" xfId="0" applyNumberFormat="1" applyFont="1" applyFill="1" applyBorder="1" applyAlignment="1" applyProtection="1">
      <alignment vertical="center" wrapText="1"/>
      <protection/>
    </xf>
    <xf numFmtId="1" fontId="0" fillId="0" borderId="9" xfId="0" applyNumberFormat="1" applyFont="1" applyFill="1" applyBorder="1" applyAlignment="1" applyProtection="1">
      <alignment vertical="center" wrapText="1"/>
      <protection locked="0"/>
    </xf>
    <xf numFmtId="176" fontId="0" fillId="33" borderId="9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 locked="0"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176" fontId="5" fillId="33" borderId="9" xfId="0" applyNumberFormat="1" applyFont="1" applyFill="1" applyBorder="1" applyAlignment="1" applyProtection="1">
      <alignment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 applyProtection="1">
      <alignment horizontal="left" vertical="center"/>
      <protection locked="0"/>
    </xf>
    <xf numFmtId="41" fontId="55" fillId="0" borderId="9" xfId="0" applyNumberFormat="1" applyFont="1" applyBorder="1" applyAlignment="1">
      <alignment vertical="center"/>
    </xf>
    <xf numFmtId="0" fontId="55" fillId="0" borderId="9" xfId="0" applyFont="1" applyFill="1" applyBorder="1" applyAlignment="1" applyProtection="1">
      <alignment vertical="center" wrapText="1"/>
      <protection locked="0"/>
    </xf>
    <xf numFmtId="1" fontId="55" fillId="0" borderId="9" xfId="0" applyNumberFormat="1" applyFont="1" applyFill="1" applyBorder="1" applyAlignment="1" applyProtection="1">
      <alignment vertical="center" wrapText="1"/>
      <protection locked="0"/>
    </xf>
    <xf numFmtId="3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wrapText="1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176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55" fillId="0" borderId="9" xfId="0" applyFont="1" applyBorder="1" applyAlignment="1">
      <alignment horizontal="center" vertical="center"/>
    </xf>
    <xf numFmtId="41" fontId="55" fillId="0" borderId="9" xfId="0" applyNumberFormat="1" applyFont="1" applyBorder="1" applyAlignment="1">
      <alignment horizontal="center" vertical="center"/>
    </xf>
    <xf numFmtId="177" fontId="55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41" fontId="55" fillId="0" borderId="9" xfId="0" applyNumberFormat="1" applyFont="1" applyBorder="1" applyAlignment="1">
      <alignment horizontal="center" vertical="center"/>
    </xf>
    <xf numFmtId="177" fontId="55" fillId="0" borderId="9" xfId="0" applyNumberFormat="1" applyFont="1" applyBorder="1" applyAlignment="1">
      <alignment horizontal="center" vertical="center"/>
    </xf>
    <xf numFmtId="1" fontId="56" fillId="0" borderId="9" xfId="0" applyNumberFormat="1" applyFont="1" applyFill="1" applyBorder="1" applyAlignment="1" applyProtection="1">
      <alignment vertical="center" wrapText="1"/>
      <protection locked="0"/>
    </xf>
    <xf numFmtId="41" fontId="56" fillId="0" borderId="9" xfId="0" applyNumberFormat="1" applyFont="1" applyBorder="1" applyAlignment="1">
      <alignment vertical="center"/>
    </xf>
    <xf numFmtId="177" fontId="56" fillId="0" borderId="9" xfId="0" applyNumberFormat="1" applyFont="1" applyBorder="1" applyAlignment="1">
      <alignment vertical="center"/>
    </xf>
    <xf numFmtId="177" fontId="55" fillId="0" borderId="9" xfId="0" applyNumberFormat="1" applyFont="1" applyBorder="1" applyAlignment="1">
      <alignment vertical="center"/>
    </xf>
    <xf numFmtId="1" fontId="56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收入调度表（1-20）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表262014年山东省社会保险基金预算收支草案表（1月3日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_社保处（2015年社会保险基金预算）(2)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_2009年初两会支出调整后（国库处）" xfId="67"/>
    <cellStyle name="常规_11月小本" xfId="68"/>
    <cellStyle name="常规_2012年国有资本经营预算报表（只含山东省本级报省人代会审议2）" xfId="69"/>
    <cellStyle name="常规 100" xfId="70"/>
    <cellStyle name="常规 3" xfId="71"/>
    <cellStyle name="常规_2006市级财力测算" xfId="72"/>
    <cellStyle name="常规_01省级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view="pageBreakPreview" zoomScaleSheetLayoutView="100" workbookViewId="0" topLeftCell="A1">
      <selection activeCell="A12" sqref="A12:K12"/>
    </sheetView>
  </sheetViews>
  <sheetFormatPr defaultColWidth="8.75390625" defaultRowHeight="14.25"/>
  <cols>
    <col min="1" max="1" width="28.875" style="69" customWidth="1"/>
    <col min="2" max="16384" width="8.75390625" style="69" customWidth="1"/>
  </cols>
  <sheetData>
    <row r="3" s="69" customFormat="1" ht="20.25">
      <c r="I3" s="74"/>
    </row>
    <row r="5" s="69" customFormat="1" ht="47.25" customHeight="1"/>
    <row r="12" spans="1:11" s="69" customFormat="1" ht="111.75" customHeight="1">
      <c r="A12" s="70" t="s">
        <v>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s="69" customFormat="1" ht="111.75" customHeight="1">
      <c r="A13" s="70" t="s">
        <v>1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1" s="69" customFormat="1" ht="27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34" s="69" customFormat="1" ht="14.25">
      <c r="C34" s="72"/>
    </row>
    <row r="40" spans="1:11" s="69" customFormat="1" ht="27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s="69" customFormat="1" ht="27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</row>
  </sheetData>
  <sheetProtection/>
  <mergeCells count="5">
    <mergeCell ref="A12:K12"/>
    <mergeCell ref="A13:K13"/>
    <mergeCell ref="A14:K14"/>
    <mergeCell ref="A40:K40"/>
    <mergeCell ref="A41:K41"/>
  </mergeCells>
  <printOptions horizontalCentered="1"/>
  <pageMargins left="0.75" right="0.75" top="1" bottom="1" header="0.51" footer="0.51"/>
  <pageSetup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SheetLayoutView="100" workbookViewId="0" topLeftCell="A1">
      <selection activeCell="B4" sqref="B4:G4"/>
    </sheetView>
  </sheetViews>
  <sheetFormatPr defaultColWidth="8.75390625" defaultRowHeight="14.25"/>
  <cols>
    <col min="1" max="1" width="16.50390625" style="123" customWidth="1"/>
    <col min="7" max="7" width="35.625" style="0" customWidth="1"/>
  </cols>
  <sheetData>
    <row r="1" spans="1:7" ht="27">
      <c r="A1" s="93" t="s">
        <v>2</v>
      </c>
      <c r="B1" s="94"/>
      <c r="C1" s="94"/>
      <c r="D1" s="94"/>
      <c r="E1" s="94"/>
      <c r="F1" s="94"/>
      <c r="G1" s="94"/>
    </row>
    <row r="2" spans="1:7" ht="22.5" customHeight="1">
      <c r="A2" s="124" t="s">
        <v>3</v>
      </c>
      <c r="B2" s="125"/>
      <c r="C2" s="125"/>
      <c r="D2" s="125"/>
      <c r="E2" s="125"/>
      <c r="F2" s="125"/>
      <c r="G2" s="125"/>
    </row>
    <row r="3" spans="1:7" ht="22.5" customHeight="1">
      <c r="A3" s="126" t="s">
        <v>4</v>
      </c>
      <c r="B3" s="127" t="s">
        <v>5</v>
      </c>
      <c r="C3" s="128"/>
      <c r="D3" s="128"/>
      <c r="E3" s="128"/>
      <c r="F3" s="128"/>
      <c r="G3" s="128"/>
    </row>
    <row r="4" spans="1:7" ht="22.5" customHeight="1">
      <c r="A4" s="126" t="s">
        <v>6</v>
      </c>
      <c r="B4" s="127" t="s">
        <v>7</v>
      </c>
      <c r="C4" s="128"/>
      <c r="D4" s="128"/>
      <c r="E4" s="128"/>
      <c r="F4" s="128"/>
      <c r="G4" s="128"/>
    </row>
    <row r="5" spans="1:7" ht="22.5" customHeight="1">
      <c r="A5" s="126" t="s">
        <v>8</v>
      </c>
      <c r="B5" s="127" t="s">
        <v>9</v>
      </c>
      <c r="C5" s="128"/>
      <c r="D5" s="128"/>
      <c r="E5" s="128"/>
      <c r="F5" s="128"/>
      <c r="G5" s="128"/>
    </row>
    <row r="6" spans="1:7" ht="22.5" customHeight="1">
      <c r="A6" s="124" t="s">
        <v>10</v>
      </c>
      <c r="B6" s="125"/>
      <c r="C6" s="125"/>
      <c r="D6" s="125"/>
      <c r="E6" s="125"/>
      <c r="F6" s="125"/>
      <c r="G6" s="125"/>
    </row>
    <row r="7" spans="1:7" ht="22.5" customHeight="1">
      <c r="A7" s="126" t="s">
        <v>11</v>
      </c>
      <c r="B7" s="127" t="s">
        <v>12</v>
      </c>
      <c r="C7" s="128"/>
      <c r="D7" s="128"/>
      <c r="E7" s="128"/>
      <c r="F7" s="128"/>
      <c r="G7" s="128"/>
    </row>
    <row r="8" spans="1:7" ht="22.5" customHeight="1">
      <c r="A8" s="126" t="s">
        <v>13</v>
      </c>
      <c r="B8" s="127" t="s">
        <v>14</v>
      </c>
      <c r="C8" s="128"/>
      <c r="D8" s="128"/>
      <c r="E8" s="128"/>
      <c r="F8" s="128"/>
      <c r="G8" s="128"/>
    </row>
  </sheetData>
  <sheetProtection/>
  <mergeCells count="8">
    <mergeCell ref="A1:G1"/>
    <mergeCell ref="A2:G2"/>
    <mergeCell ref="B3:G3"/>
    <mergeCell ref="B4:G4"/>
    <mergeCell ref="B5:G5"/>
    <mergeCell ref="A6:G6"/>
    <mergeCell ref="B7:G7"/>
    <mergeCell ref="B8:G8"/>
  </mergeCells>
  <printOptions horizontalCentered="1"/>
  <pageMargins left="0.75" right="0.75" top="1" bottom="1" header="0.51" footer="0.51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3:K41"/>
  <sheetViews>
    <sheetView view="pageBreakPreview" zoomScaleSheetLayoutView="100" workbookViewId="0" topLeftCell="A7">
      <selection activeCell="A13" sqref="A13:K13"/>
    </sheetView>
  </sheetViews>
  <sheetFormatPr defaultColWidth="8.75390625" defaultRowHeight="14.25"/>
  <cols>
    <col min="1" max="1" width="28.875" style="69" customWidth="1"/>
    <col min="2" max="16384" width="8.75390625" style="69" customWidth="1"/>
  </cols>
  <sheetData>
    <row r="3" s="69" customFormat="1" ht="20.25">
      <c r="I3" s="74"/>
    </row>
    <row r="5" s="69" customFormat="1" ht="47.25" customHeight="1"/>
    <row r="12" spans="1:11" s="69" customFormat="1" ht="129" customHeight="1">
      <c r="A12" s="70" t="s">
        <v>15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s="69" customFormat="1" ht="129" customHeight="1">
      <c r="A13" s="70" t="s">
        <v>16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s="69" customFormat="1" ht="27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34" s="69" customFormat="1" ht="14.25">
      <c r="C34" s="72"/>
    </row>
    <row r="40" spans="1:11" s="69" customFormat="1" ht="27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s="69" customFormat="1" ht="27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</row>
  </sheetData>
  <sheetProtection/>
  <mergeCells count="5">
    <mergeCell ref="A12:K12"/>
    <mergeCell ref="A13:K13"/>
    <mergeCell ref="A14:K14"/>
    <mergeCell ref="A40:K40"/>
    <mergeCell ref="A41:K41"/>
  </mergeCells>
  <printOptions horizontalCentered="1"/>
  <pageMargins left="0.75" right="0.75" top="1" bottom="1" header="0.51" footer="0.51"/>
  <pageSetup horizontalDpi="600" verticalDpi="600" orientation="portrait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workbookViewId="0" topLeftCell="A1">
      <pane ySplit="5" topLeftCell="A6" activePane="bottomLeft" state="frozen"/>
      <selection pane="bottomLeft" activeCell="D28" sqref="D28"/>
    </sheetView>
  </sheetViews>
  <sheetFormatPr defaultColWidth="9.00390625" defaultRowHeight="14.25"/>
  <cols>
    <col min="1" max="1" width="31.625" style="0" customWidth="1"/>
    <col min="2" max="2" width="13.875" style="108" customWidth="1"/>
    <col min="3" max="3" width="13.00390625" style="108" customWidth="1"/>
    <col min="4" max="4" width="12.125" style="92" customWidth="1"/>
    <col min="5" max="5" width="11.875" style="92" customWidth="1"/>
    <col min="6" max="6" width="14.25390625" style="92" customWidth="1"/>
  </cols>
  <sheetData>
    <row r="1" ht="27" customHeight="1">
      <c r="A1" s="79" t="s">
        <v>4</v>
      </c>
    </row>
    <row r="2" spans="1:6" ht="27">
      <c r="A2" s="93" t="s">
        <v>17</v>
      </c>
      <c r="B2" s="109"/>
      <c r="C2" s="109"/>
      <c r="D2" s="95"/>
      <c r="E2" s="95"/>
      <c r="F2" s="95"/>
    </row>
    <row r="3" ht="24" customHeight="1">
      <c r="F3" s="110" t="s">
        <v>18</v>
      </c>
    </row>
    <row r="4" spans="1:6" ht="21" customHeight="1">
      <c r="A4" s="111" t="s">
        <v>19</v>
      </c>
      <c r="B4" s="112" t="s">
        <v>20</v>
      </c>
      <c r="C4" s="112" t="s">
        <v>21</v>
      </c>
      <c r="D4" s="113"/>
      <c r="E4" s="113"/>
      <c r="F4" s="113"/>
    </row>
    <row r="5" spans="1:6" ht="21" customHeight="1">
      <c r="A5" s="114"/>
      <c r="B5" s="115"/>
      <c r="C5" s="112" t="s">
        <v>22</v>
      </c>
      <c r="D5" s="116" t="s">
        <v>23</v>
      </c>
      <c r="E5" s="103" t="s">
        <v>24</v>
      </c>
      <c r="F5" s="116" t="s">
        <v>25</v>
      </c>
    </row>
    <row r="6" spans="1:6" s="91" customFormat="1" ht="22.5" customHeight="1">
      <c r="A6" s="117" t="s">
        <v>26</v>
      </c>
      <c r="B6" s="118">
        <f>SUM(B7:B21)</f>
        <v>12168</v>
      </c>
      <c r="C6" s="118">
        <f>SUM(C7:C21)</f>
        <v>10062</v>
      </c>
      <c r="D6" s="119">
        <f>C6/B6*100</f>
        <v>82.6923076923077</v>
      </c>
      <c r="E6" s="118">
        <f>SUM(E7:E21)</f>
        <v>10062.590000000002</v>
      </c>
      <c r="F6" s="120">
        <f>(C6/E6-1)*100</f>
        <v>-0.0058633015953324374</v>
      </c>
    </row>
    <row r="7" spans="1:6" ht="22.5" customHeight="1">
      <c r="A7" s="67" t="s">
        <v>27</v>
      </c>
      <c r="B7" s="65">
        <v>8212</v>
      </c>
      <c r="C7" s="65">
        <v>6182</v>
      </c>
      <c r="D7" s="120">
        <f aca="true" t="shared" si="0" ref="D7:D38">C7/B7*100</f>
        <v>75.28007793472966</v>
      </c>
      <c r="E7" s="65">
        <v>6182.12</v>
      </c>
      <c r="F7" s="120">
        <f aca="true" t="shared" si="1" ref="F7:F16">(C7/E7-1)*100</f>
        <v>-0.0019410817001297431</v>
      </c>
    </row>
    <row r="8" spans="1:6" ht="22.5" customHeight="1">
      <c r="A8" s="67" t="s">
        <v>28</v>
      </c>
      <c r="B8" s="65"/>
      <c r="C8" s="65"/>
      <c r="D8" s="120"/>
      <c r="E8" s="65"/>
      <c r="F8" s="120" t="e">
        <f t="shared" si="1"/>
        <v>#DIV/0!</v>
      </c>
    </row>
    <row r="9" spans="1:6" ht="22.5" customHeight="1">
      <c r="A9" s="67" t="s">
        <v>29</v>
      </c>
      <c r="B9" s="65">
        <v>600</v>
      </c>
      <c r="C9" s="65">
        <v>597</v>
      </c>
      <c r="D9" s="120">
        <f t="shared" si="0"/>
        <v>99.5</v>
      </c>
      <c r="E9" s="65">
        <v>597</v>
      </c>
      <c r="F9" s="120">
        <f t="shared" si="1"/>
        <v>0</v>
      </c>
    </row>
    <row r="10" spans="1:6" ht="22.5" customHeight="1">
      <c r="A10" s="67" t="s">
        <v>30</v>
      </c>
      <c r="B10" s="65">
        <v>77</v>
      </c>
      <c r="C10" s="65">
        <v>77</v>
      </c>
      <c r="D10" s="120">
        <f t="shared" si="0"/>
        <v>100</v>
      </c>
      <c r="E10" s="65">
        <v>76.57</v>
      </c>
      <c r="F10" s="120">
        <f t="shared" si="1"/>
        <v>0.5615776413739226</v>
      </c>
    </row>
    <row r="11" spans="1:6" ht="22.5" customHeight="1">
      <c r="A11" s="67" t="s">
        <v>31</v>
      </c>
      <c r="B11" s="65">
        <v>12</v>
      </c>
      <c r="C11" s="65">
        <v>12</v>
      </c>
      <c r="D11" s="120">
        <f t="shared" si="0"/>
        <v>100</v>
      </c>
      <c r="E11" s="65">
        <v>11.88</v>
      </c>
      <c r="F11" s="120">
        <f t="shared" si="1"/>
        <v>1.0101010101009944</v>
      </c>
    </row>
    <row r="12" spans="1:6" ht="22.5" customHeight="1">
      <c r="A12" s="67" t="s">
        <v>32</v>
      </c>
      <c r="B12" s="65">
        <v>750</v>
      </c>
      <c r="C12" s="65">
        <v>733</v>
      </c>
      <c r="D12" s="120">
        <f t="shared" si="0"/>
        <v>97.73333333333333</v>
      </c>
      <c r="E12" s="65">
        <v>732.77</v>
      </c>
      <c r="F12" s="120">
        <f t="shared" si="1"/>
        <v>0.031387747860867066</v>
      </c>
    </row>
    <row r="13" spans="1:6" ht="22.5" customHeight="1">
      <c r="A13" s="67" t="s">
        <v>33</v>
      </c>
      <c r="B13" s="65">
        <v>397</v>
      </c>
      <c r="C13" s="65">
        <v>393</v>
      </c>
      <c r="D13" s="120">
        <f t="shared" si="0"/>
        <v>98.99244332493703</v>
      </c>
      <c r="E13" s="65">
        <v>393.45</v>
      </c>
      <c r="F13" s="120">
        <f t="shared" si="1"/>
        <v>-0.11437285550895959</v>
      </c>
    </row>
    <row r="14" spans="1:6" ht="22.5" customHeight="1">
      <c r="A14" s="67" t="s">
        <v>34</v>
      </c>
      <c r="B14" s="65">
        <v>65</v>
      </c>
      <c r="C14" s="65">
        <v>64</v>
      </c>
      <c r="D14" s="120">
        <f t="shared" si="0"/>
        <v>98.46153846153847</v>
      </c>
      <c r="E14" s="65">
        <v>63.96</v>
      </c>
      <c r="F14" s="120">
        <f t="shared" si="1"/>
        <v>0.0625390869293252</v>
      </c>
    </row>
    <row r="15" spans="1:6" ht="22.5" customHeight="1">
      <c r="A15" s="67" t="s">
        <v>35</v>
      </c>
      <c r="B15" s="65">
        <v>1490</v>
      </c>
      <c r="C15" s="65">
        <v>1462</v>
      </c>
      <c r="D15" s="120">
        <f t="shared" si="0"/>
        <v>98.12080536912752</v>
      </c>
      <c r="E15" s="65">
        <v>1462.49</v>
      </c>
      <c r="F15" s="120">
        <f t="shared" si="1"/>
        <v>-0.03350450259489435</v>
      </c>
    </row>
    <row r="16" spans="1:6" ht="22.5" customHeight="1">
      <c r="A16" s="67" t="s">
        <v>36</v>
      </c>
      <c r="B16" s="65">
        <v>261</v>
      </c>
      <c r="C16" s="65">
        <v>254</v>
      </c>
      <c r="D16" s="120">
        <f t="shared" si="0"/>
        <v>97.31800766283524</v>
      </c>
      <c r="E16" s="65">
        <v>254.28</v>
      </c>
      <c r="F16" s="120">
        <f t="shared" si="1"/>
        <v>-0.11011483404121947</v>
      </c>
    </row>
    <row r="17" spans="1:6" ht="22.5" customHeight="1">
      <c r="A17" s="67" t="s">
        <v>37</v>
      </c>
      <c r="B17" s="65">
        <v>1</v>
      </c>
      <c r="C17" s="65">
        <v>1</v>
      </c>
      <c r="D17" s="120">
        <f t="shared" si="0"/>
        <v>100</v>
      </c>
      <c r="E17" s="65">
        <v>1</v>
      </c>
      <c r="F17" s="120">
        <f aca="true" t="shared" si="2" ref="F17:F23">(C17/E17-1)*100</f>
        <v>0</v>
      </c>
    </row>
    <row r="18" spans="1:6" ht="22.5" customHeight="1">
      <c r="A18" s="67" t="s">
        <v>38</v>
      </c>
      <c r="B18" s="65">
        <v>8</v>
      </c>
      <c r="C18" s="65">
        <v>7</v>
      </c>
      <c r="D18" s="120">
        <f t="shared" si="0"/>
        <v>87.5</v>
      </c>
      <c r="E18" s="65">
        <v>7.5</v>
      </c>
      <c r="F18" s="120">
        <f t="shared" si="2"/>
        <v>-6.666666666666665</v>
      </c>
    </row>
    <row r="19" spans="1:6" ht="22.5" customHeight="1">
      <c r="A19" s="67" t="s">
        <v>39</v>
      </c>
      <c r="B19" s="65">
        <v>175</v>
      </c>
      <c r="C19" s="65">
        <v>163</v>
      </c>
      <c r="D19" s="120">
        <f t="shared" si="0"/>
        <v>93.14285714285714</v>
      </c>
      <c r="E19" s="65">
        <v>162.45</v>
      </c>
      <c r="F19" s="120">
        <f t="shared" si="2"/>
        <v>0.33856571252692813</v>
      </c>
    </row>
    <row r="20" spans="1:6" ht="22.5" customHeight="1">
      <c r="A20" s="67" t="s">
        <v>40</v>
      </c>
      <c r="B20" s="65"/>
      <c r="C20" s="65"/>
      <c r="D20" s="120" t="e">
        <f t="shared" si="0"/>
        <v>#DIV/0!</v>
      </c>
      <c r="E20" s="65"/>
      <c r="F20" s="120" t="e">
        <f t="shared" si="2"/>
        <v>#DIV/0!</v>
      </c>
    </row>
    <row r="21" spans="1:6" ht="22.5" customHeight="1">
      <c r="A21" s="67" t="s">
        <v>41</v>
      </c>
      <c r="B21" s="65">
        <v>120</v>
      </c>
      <c r="C21" s="65">
        <v>117</v>
      </c>
      <c r="D21" s="120">
        <f t="shared" si="0"/>
        <v>97.5</v>
      </c>
      <c r="E21" s="65">
        <v>117.12</v>
      </c>
      <c r="F21" s="120">
        <f t="shared" si="2"/>
        <v>-0.10245901639344135</v>
      </c>
    </row>
    <row r="22" spans="1:6" s="91" customFormat="1" ht="22.5" customHeight="1">
      <c r="A22" s="117" t="s">
        <v>42</v>
      </c>
      <c r="B22" s="118">
        <f>SUM(B23:B29)</f>
        <v>600</v>
      </c>
      <c r="C22" s="118">
        <f>SUM(C23:C29)</f>
        <v>578</v>
      </c>
      <c r="D22" s="119">
        <f t="shared" si="0"/>
        <v>96.33333333333334</v>
      </c>
      <c r="E22" s="118">
        <f>SUM(E23:E29)</f>
        <v>0</v>
      </c>
      <c r="F22" s="119" t="e">
        <f t="shared" si="2"/>
        <v>#DIV/0!</v>
      </c>
    </row>
    <row r="23" spans="1:6" ht="22.5" customHeight="1">
      <c r="A23" s="67" t="s">
        <v>43</v>
      </c>
      <c r="B23" s="65">
        <v>600</v>
      </c>
      <c r="C23" s="65">
        <v>578</v>
      </c>
      <c r="D23" s="120">
        <f t="shared" si="0"/>
        <v>96.33333333333334</v>
      </c>
      <c r="E23" s="65"/>
      <c r="F23" s="120" t="e">
        <f t="shared" si="2"/>
        <v>#DIV/0!</v>
      </c>
    </row>
    <row r="24" spans="1:6" ht="22.5" customHeight="1">
      <c r="A24" s="67" t="s">
        <v>44</v>
      </c>
      <c r="B24" s="65"/>
      <c r="C24" s="65"/>
      <c r="D24" s="120" t="e">
        <f t="shared" si="0"/>
        <v>#DIV/0!</v>
      </c>
      <c r="E24" s="65"/>
      <c r="F24" s="120" t="e">
        <f aca="true" t="shared" si="3" ref="F24:F30">(C24/E24-1)*100</f>
        <v>#DIV/0!</v>
      </c>
    </row>
    <row r="25" spans="1:6" ht="22.5" customHeight="1">
      <c r="A25" s="67" t="s">
        <v>45</v>
      </c>
      <c r="B25" s="65"/>
      <c r="C25" s="65"/>
      <c r="D25" s="120" t="e">
        <f t="shared" si="0"/>
        <v>#DIV/0!</v>
      </c>
      <c r="E25" s="65"/>
      <c r="F25" s="120" t="e">
        <f t="shared" si="3"/>
        <v>#DIV/0!</v>
      </c>
    </row>
    <row r="26" spans="1:6" ht="22.5" customHeight="1">
      <c r="A26" s="67" t="s">
        <v>46</v>
      </c>
      <c r="B26" s="65"/>
      <c r="C26" s="65"/>
      <c r="D26" s="120" t="e">
        <f t="shared" si="0"/>
        <v>#DIV/0!</v>
      </c>
      <c r="E26" s="65"/>
      <c r="F26" s="120" t="e">
        <f t="shared" si="3"/>
        <v>#DIV/0!</v>
      </c>
    </row>
    <row r="27" spans="1:6" ht="22.5" customHeight="1">
      <c r="A27" s="67" t="s">
        <v>47</v>
      </c>
      <c r="B27" s="65"/>
      <c r="C27" s="65"/>
      <c r="D27" s="120" t="e">
        <f t="shared" si="0"/>
        <v>#DIV/0!</v>
      </c>
      <c r="E27" s="65"/>
      <c r="F27" s="120" t="e">
        <f t="shared" si="3"/>
        <v>#DIV/0!</v>
      </c>
    </row>
    <row r="28" spans="1:6" ht="22.5" customHeight="1">
      <c r="A28" s="67" t="s">
        <v>48</v>
      </c>
      <c r="B28" s="65"/>
      <c r="C28" s="65"/>
      <c r="D28" s="120"/>
      <c r="E28" s="65"/>
      <c r="F28" s="120"/>
    </row>
    <row r="29" spans="1:6" ht="22.5" customHeight="1">
      <c r="A29" s="67" t="s">
        <v>49</v>
      </c>
      <c r="B29" s="65"/>
      <c r="C29" s="65"/>
      <c r="D29" s="120" t="e">
        <f t="shared" si="0"/>
        <v>#DIV/0!</v>
      </c>
      <c r="E29" s="65"/>
      <c r="F29" s="120" t="e">
        <f t="shared" si="3"/>
        <v>#DIV/0!</v>
      </c>
    </row>
    <row r="30" spans="1:6" s="91" customFormat="1" ht="22.5" customHeight="1">
      <c r="A30" s="121" t="s">
        <v>50</v>
      </c>
      <c r="B30" s="118">
        <f>B6+B22</f>
        <v>12768</v>
      </c>
      <c r="C30" s="118">
        <f>C6+C22</f>
        <v>10640</v>
      </c>
      <c r="D30" s="119">
        <f t="shared" si="0"/>
        <v>83.33333333333334</v>
      </c>
      <c r="E30" s="118">
        <f>E6+E22</f>
        <v>10062.590000000002</v>
      </c>
      <c r="F30" s="119">
        <f t="shared" si="3"/>
        <v>5.738184701950466</v>
      </c>
    </row>
    <row r="31" spans="1:6" ht="22.5" customHeight="1">
      <c r="A31" s="64" t="s">
        <v>51</v>
      </c>
      <c r="B31" s="65">
        <f>SUM(B32:B33)</f>
        <v>1600</v>
      </c>
      <c r="C31" s="65">
        <f>SUM(C32:C33)</f>
        <v>1872</v>
      </c>
      <c r="D31" s="120"/>
      <c r="E31" s="65">
        <f>SUM(E32:E33)</f>
        <v>0</v>
      </c>
      <c r="F31" s="120"/>
    </row>
    <row r="32" spans="1:6" ht="22.5" customHeight="1">
      <c r="A32" s="66" t="s">
        <v>52</v>
      </c>
      <c r="B32" s="65">
        <v>1600</v>
      </c>
      <c r="C32" s="65">
        <v>1872</v>
      </c>
      <c r="D32" s="120"/>
      <c r="E32" s="65"/>
      <c r="F32" s="120"/>
    </row>
    <row r="33" spans="1:6" ht="22.5" customHeight="1">
      <c r="A33" s="67" t="s">
        <v>53</v>
      </c>
      <c r="B33" s="65"/>
      <c r="C33" s="65"/>
      <c r="D33" s="120"/>
      <c r="E33" s="65"/>
      <c r="F33" s="120"/>
    </row>
    <row r="34" spans="1:6" s="91" customFormat="1" ht="22.5" customHeight="1">
      <c r="A34" s="122" t="s">
        <v>54</v>
      </c>
      <c r="B34" s="118">
        <f>B30+B31</f>
        <v>14368</v>
      </c>
      <c r="C34" s="118">
        <f>C30+C31</f>
        <v>12512</v>
      </c>
      <c r="D34" s="119"/>
      <c r="E34" s="118">
        <f>E30+E31</f>
        <v>10062.590000000002</v>
      </c>
      <c r="F34" s="119"/>
    </row>
  </sheetData>
  <sheetProtection/>
  <mergeCells count="4">
    <mergeCell ref="A2:F2"/>
    <mergeCell ref="C4:F4"/>
    <mergeCell ref="A4:A5"/>
    <mergeCell ref="B4:B5"/>
  </mergeCells>
  <printOptions horizontalCentered="1"/>
  <pageMargins left="0.75" right="0.75" top="1" bottom="1" header="0.51" footer="0.51"/>
  <pageSetup horizontalDpi="600" verticalDpi="600"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1">
      <selection activeCell="E27" sqref="E27"/>
    </sheetView>
  </sheetViews>
  <sheetFormatPr defaultColWidth="8.75390625" defaultRowHeight="14.25"/>
  <cols>
    <col min="1" max="1" width="27.75390625" style="0" customWidth="1"/>
    <col min="2" max="2" width="15.375" style="0" customWidth="1"/>
    <col min="3" max="3" width="12.00390625" style="0" customWidth="1"/>
    <col min="4" max="5" width="12.00390625" style="92" customWidth="1"/>
    <col min="6" max="6" width="13.125" style="92" customWidth="1"/>
  </cols>
  <sheetData>
    <row r="1" ht="25.5" customHeight="1">
      <c r="A1" s="79" t="s">
        <v>6</v>
      </c>
    </row>
    <row r="2" spans="1:6" ht="27">
      <c r="A2" s="93" t="s">
        <v>7</v>
      </c>
      <c r="B2" s="94"/>
      <c r="C2" s="94"/>
      <c r="D2" s="95"/>
      <c r="E2" s="95"/>
      <c r="F2" s="95"/>
    </row>
    <row r="3" spans="1:6" ht="25.5" customHeight="1">
      <c r="A3" s="96"/>
      <c r="B3" s="96"/>
      <c r="C3" s="96"/>
      <c r="D3" s="97"/>
      <c r="E3" s="97"/>
      <c r="F3" s="98" t="s">
        <v>18</v>
      </c>
    </row>
    <row r="4" spans="1:6" ht="19.5" customHeight="1">
      <c r="A4" s="99" t="s">
        <v>19</v>
      </c>
      <c r="B4" s="99" t="s">
        <v>20</v>
      </c>
      <c r="C4" s="99" t="s">
        <v>21</v>
      </c>
      <c r="D4" s="100"/>
      <c r="E4" s="100"/>
      <c r="F4" s="100"/>
    </row>
    <row r="5" spans="1:6" ht="19.5" customHeight="1">
      <c r="A5" s="101"/>
      <c r="B5" s="101"/>
      <c r="C5" s="99" t="s">
        <v>22</v>
      </c>
      <c r="D5" s="102" t="s">
        <v>23</v>
      </c>
      <c r="E5" s="103" t="s">
        <v>24</v>
      </c>
      <c r="F5" s="102" t="s">
        <v>25</v>
      </c>
    </row>
    <row r="6" spans="1:6" ht="22.5" customHeight="1">
      <c r="A6" s="20" t="s">
        <v>55</v>
      </c>
      <c r="B6" s="24">
        <v>910</v>
      </c>
      <c r="C6" s="24">
        <v>755</v>
      </c>
      <c r="D6" s="31">
        <f>C6/B6*100</f>
        <v>82.96703296703298</v>
      </c>
      <c r="E6" s="24"/>
      <c r="F6" s="104" t="e">
        <f aca="true" t="shared" si="0" ref="F6:F21">(C6/E6-1)*100</f>
        <v>#DIV/0!</v>
      </c>
    </row>
    <row r="7" spans="1:6" ht="22.5" customHeight="1">
      <c r="A7" s="20" t="s">
        <v>56</v>
      </c>
      <c r="B7" s="24"/>
      <c r="C7" s="24"/>
      <c r="D7" s="31"/>
      <c r="E7" s="24"/>
      <c r="F7" s="104"/>
    </row>
    <row r="8" spans="1:6" ht="22.5" customHeight="1">
      <c r="A8" s="20" t="s">
        <v>57</v>
      </c>
      <c r="B8" s="24"/>
      <c r="C8" s="24"/>
      <c r="D8" s="31" t="e">
        <f aca="true" t="shared" si="1" ref="D7:D29">C8/B8*100</f>
        <v>#DIV/0!</v>
      </c>
      <c r="E8" s="24"/>
      <c r="F8" s="104" t="e">
        <f t="shared" si="0"/>
        <v>#DIV/0!</v>
      </c>
    </row>
    <row r="9" spans="1:6" ht="22.5" customHeight="1">
      <c r="A9" s="20" t="s">
        <v>58</v>
      </c>
      <c r="B9" s="24"/>
      <c r="C9" s="24"/>
      <c r="D9" s="31" t="e">
        <f t="shared" si="1"/>
        <v>#DIV/0!</v>
      </c>
      <c r="E9" s="24"/>
      <c r="F9" s="104" t="e">
        <f t="shared" si="0"/>
        <v>#DIV/0!</v>
      </c>
    </row>
    <row r="10" spans="1:6" ht="22.5" customHeight="1">
      <c r="A10" s="20" t="s">
        <v>59</v>
      </c>
      <c r="B10" s="24">
        <v>52</v>
      </c>
      <c r="C10" s="24">
        <v>69</v>
      </c>
      <c r="D10" s="31">
        <f t="shared" si="1"/>
        <v>132.69230769230768</v>
      </c>
      <c r="E10" s="24"/>
      <c r="F10" s="104" t="e">
        <f t="shared" si="0"/>
        <v>#DIV/0!</v>
      </c>
    </row>
    <row r="11" spans="1:6" ht="22.5" customHeight="1">
      <c r="A11" s="20" t="s">
        <v>60</v>
      </c>
      <c r="B11" s="24">
        <v>78</v>
      </c>
      <c r="C11" s="24">
        <v>40</v>
      </c>
      <c r="D11" s="31">
        <f t="shared" si="1"/>
        <v>51.28205128205128</v>
      </c>
      <c r="E11" s="24"/>
      <c r="F11" s="104" t="e">
        <f t="shared" si="0"/>
        <v>#DIV/0!</v>
      </c>
    </row>
    <row r="12" spans="1:6" ht="22.5" customHeight="1">
      <c r="A12" s="20" t="s">
        <v>61</v>
      </c>
      <c r="B12" s="24">
        <v>24</v>
      </c>
      <c r="C12" s="24">
        <v>20</v>
      </c>
      <c r="D12" s="31">
        <f t="shared" si="1"/>
        <v>83.33333333333334</v>
      </c>
      <c r="E12" s="24"/>
      <c r="F12" s="104" t="e">
        <f t="shared" si="0"/>
        <v>#DIV/0!</v>
      </c>
    </row>
    <row r="13" spans="1:6" ht="22.5" customHeight="1">
      <c r="A13" s="20" t="s">
        <v>62</v>
      </c>
      <c r="B13" s="24">
        <v>95</v>
      </c>
      <c r="C13" s="24">
        <v>49</v>
      </c>
      <c r="D13" s="31">
        <f t="shared" si="1"/>
        <v>51.578947368421055</v>
      </c>
      <c r="E13" s="24"/>
      <c r="F13" s="104" t="e">
        <f t="shared" si="0"/>
        <v>#DIV/0!</v>
      </c>
    </row>
    <row r="14" spans="1:6" ht="22.5" customHeight="1">
      <c r="A14" s="20" t="s">
        <v>63</v>
      </c>
      <c r="B14" s="24">
        <v>72</v>
      </c>
      <c r="C14" s="24">
        <v>20</v>
      </c>
      <c r="D14" s="31">
        <f t="shared" si="1"/>
        <v>27.77777777777778</v>
      </c>
      <c r="E14" s="24"/>
      <c r="F14" s="104" t="e">
        <f t="shared" si="0"/>
        <v>#DIV/0!</v>
      </c>
    </row>
    <row r="15" spans="1:6" ht="22.5" customHeight="1">
      <c r="A15" s="20" t="s">
        <v>64</v>
      </c>
      <c r="B15" s="24">
        <v>212</v>
      </c>
      <c r="C15" s="24">
        <v>688</v>
      </c>
      <c r="D15" s="31">
        <f t="shared" si="1"/>
        <v>324.52830188679246</v>
      </c>
      <c r="E15" s="24"/>
      <c r="F15" s="104" t="e">
        <f t="shared" si="0"/>
        <v>#DIV/0!</v>
      </c>
    </row>
    <row r="16" spans="1:6" ht="22.5" customHeight="1">
      <c r="A16" s="20" t="s">
        <v>65</v>
      </c>
      <c r="B16" s="24">
        <v>145</v>
      </c>
      <c r="C16" s="24">
        <v>311</v>
      </c>
      <c r="D16" s="31">
        <f t="shared" si="1"/>
        <v>214.48275862068965</v>
      </c>
      <c r="E16" s="24"/>
      <c r="F16" s="104" t="e">
        <f t="shared" si="0"/>
        <v>#DIV/0!</v>
      </c>
    </row>
    <row r="17" spans="1:6" ht="22.5" customHeight="1">
      <c r="A17" s="20" t="s">
        <v>66</v>
      </c>
      <c r="B17" s="24">
        <v>275</v>
      </c>
      <c r="C17" s="24">
        <v>120</v>
      </c>
      <c r="D17" s="31">
        <f t="shared" si="1"/>
        <v>43.63636363636363</v>
      </c>
      <c r="E17" s="24"/>
      <c r="F17" s="104" t="e">
        <f t="shared" si="0"/>
        <v>#DIV/0!</v>
      </c>
    </row>
    <row r="18" spans="1:6" ht="22.5" customHeight="1">
      <c r="A18" s="20" t="s">
        <v>67</v>
      </c>
      <c r="B18" s="24">
        <v>170</v>
      </c>
      <c r="C18" s="24">
        <v>123</v>
      </c>
      <c r="D18" s="31">
        <f t="shared" si="1"/>
        <v>72.35294117647058</v>
      </c>
      <c r="E18" s="24"/>
      <c r="F18" s="104" t="e">
        <f t="shared" si="0"/>
        <v>#DIV/0!</v>
      </c>
    </row>
    <row r="19" spans="1:6" ht="22.5" customHeight="1">
      <c r="A19" s="20" t="s">
        <v>68</v>
      </c>
      <c r="B19" s="24">
        <v>970</v>
      </c>
      <c r="C19" s="24">
        <v>60</v>
      </c>
      <c r="D19" s="31">
        <f t="shared" si="1"/>
        <v>6.185567010309279</v>
      </c>
      <c r="E19" s="24"/>
      <c r="F19" s="104" t="e">
        <f t="shared" si="0"/>
        <v>#DIV/0!</v>
      </c>
    </row>
    <row r="20" spans="1:6" ht="22.5" customHeight="1">
      <c r="A20" s="20" t="s">
        <v>69</v>
      </c>
      <c r="B20" s="24"/>
      <c r="C20" s="24">
        <v>25</v>
      </c>
      <c r="D20" s="31" t="e">
        <f t="shared" si="1"/>
        <v>#DIV/0!</v>
      </c>
      <c r="E20" s="24"/>
      <c r="F20" s="104" t="e">
        <f t="shared" si="0"/>
        <v>#DIV/0!</v>
      </c>
    </row>
    <row r="21" spans="1:6" ht="22.5" customHeight="1">
      <c r="A21" s="20" t="s">
        <v>70</v>
      </c>
      <c r="B21" s="24"/>
      <c r="C21" s="24"/>
      <c r="D21" s="31" t="e">
        <f t="shared" si="1"/>
        <v>#DIV/0!</v>
      </c>
      <c r="E21" s="24"/>
      <c r="F21" s="104" t="e">
        <f t="shared" si="0"/>
        <v>#DIV/0!</v>
      </c>
    </row>
    <row r="22" spans="1:6" ht="22.5" customHeight="1">
      <c r="A22" s="20" t="s">
        <v>71</v>
      </c>
      <c r="B22" s="24"/>
      <c r="C22" s="24"/>
      <c r="D22" s="31" t="e">
        <f t="shared" si="1"/>
        <v>#DIV/0!</v>
      </c>
      <c r="E22" s="24"/>
      <c r="F22" s="104" t="e">
        <f aca="true" t="shared" si="2" ref="F22:F29">(C22/E22-1)*100</f>
        <v>#DIV/0!</v>
      </c>
    </row>
    <row r="23" spans="1:6" ht="22.5" customHeight="1">
      <c r="A23" s="20" t="s">
        <v>72</v>
      </c>
      <c r="B23" s="24"/>
      <c r="C23" s="24"/>
      <c r="D23" s="31" t="e">
        <f t="shared" si="1"/>
        <v>#DIV/0!</v>
      </c>
      <c r="E23" s="24"/>
      <c r="F23" s="104" t="e">
        <f t="shared" si="2"/>
        <v>#DIV/0!</v>
      </c>
    </row>
    <row r="24" spans="1:6" ht="22.5" customHeight="1">
      <c r="A24" s="20" t="s">
        <v>73</v>
      </c>
      <c r="B24" s="24"/>
      <c r="C24" s="24">
        <v>65</v>
      </c>
      <c r="D24" s="31" t="e">
        <f t="shared" si="1"/>
        <v>#DIV/0!</v>
      </c>
      <c r="E24" s="24"/>
      <c r="F24" s="104" t="e">
        <f t="shared" si="2"/>
        <v>#DIV/0!</v>
      </c>
    </row>
    <row r="25" spans="1:6" ht="22.5" customHeight="1">
      <c r="A25" s="20" t="s">
        <v>74</v>
      </c>
      <c r="B25" s="24"/>
      <c r="C25" s="24"/>
      <c r="D25" s="31" t="e">
        <f t="shared" si="1"/>
        <v>#DIV/0!</v>
      </c>
      <c r="E25" s="24"/>
      <c r="F25" s="104" t="e">
        <f t="shared" si="2"/>
        <v>#DIV/0!</v>
      </c>
    </row>
    <row r="26" spans="1:6" ht="22.5" customHeight="1">
      <c r="A26" s="20" t="s">
        <v>75</v>
      </c>
      <c r="B26" s="24"/>
      <c r="C26" s="24"/>
      <c r="D26" s="31"/>
      <c r="E26" s="24"/>
      <c r="F26" s="104"/>
    </row>
    <row r="27" spans="1:6" ht="22.5" customHeight="1">
      <c r="A27" s="20" t="s">
        <v>76</v>
      </c>
      <c r="B27" s="24"/>
      <c r="C27" s="24"/>
      <c r="D27" s="31" t="e">
        <f t="shared" si="1"/>
        <v>#DIV/0!</v>
      </c>
      <c r="E27" s="24"/>
      <c r="F27" s="104" t="e">
        <f t="shared" si="2"/>
        <v>#DIV/0!</v>
      </c>
    </row>
    <row r="28" spans="1:6" ht="22.5" customHeight="1">
      <c r="A28" s="20" t="s">
        <v>77</v>
      </c>
      <c r="B28" s="24">
        <v>45</v>
      </c>
      <c r="C28" s="24">
        <v>3</v>
      </c>
      <c r="D28" s="31">
        <f t="shared" si="1"/>
        <v>6.666666666666667</v>
      </c>
      <c r="E28" s="24"/>
      <c r="F28" s="104" t="e">
        <f t="shared" si="2"/>
        <v>#DIV/0!</v>
      </c>
    </row>
    <row r="29" spans="1:6" s="91" customFormat="1" ht="22.5" customHeight="1">
      <c r="A29" s="26" t="s">
        <v>78</v>
      </c>
      <c r="B29" s="105">
        <f>SUM(B6:B28)</f>
        <v>3048</v>
      </c>
      <c r="C29" s="105">
        <f>SUM(C6:C28)</f>
        <v>2348</v>
      </c>
      <c r="D29" s="106">
        <f t="shared" si="1"/>
        <v>77.03412073490814</v>
      </c>
      <c r="E29" s="105">
        <f>SUM(E6:E28)</f>
        <v>0</v>
      </c>
      <c r="F29" s="107" t="e">
        <f t="shared" si="2"/>
        <v>#DIV/0!</v>
      </c>
    </row>
    <row r="30" spans="1:6" ht="22.5" customHeight="1">
      <c r="A30" s="30" t="s">
        <v>79</v>
      </c>
      <c r="B30" s="24">
        <f>SUM(B31:B32)</f>
        <v>0</v>
      </c>
      <c r="C30" s="24">
        <f>SUM(C31:C32)</f>
        <v>0</v>
      </c>
      <c r="D30" s="31"/>
      <c r="E30" s="24">
        <f>SUM(E31:E32)</f>
        <v>0</v>
      </c>
      <c r="F30" s="31"/>
    </row>
    <row r="31" spans="1:6" ht="22.5" customHeight="1">
      <c r="A31" s="32" t="s">
        <v>80</v>
      </c>
      <c r="B31" s="24"/>
      <c r="C31" s="24"/>
      <c r="D31" s="31"/>
      <c r="E31" s="24"/>
      <c r="F31" s="31"/>
    </row>
    <row r="32" spans="1:6" ht="22.5" customHeight="1">
      <c r="A32" s="33" t="s">
        <v>81</v>
      </c>
      <c r="B32" s="24"/>
      <c r="C32" s="24"/>
      <c r="D32" s="31"/>
      <c r="E32" s="24"/>
      <c r="F32" s="31"/>
    </row>
    <row r="33" spans="1:6" s="91" customFormat="1" ht="22.5" customHeight="1">
      <c r="A33" s="34" t="s">
        <v>82</v>
      </c>
      <c r="B33" s="105">
        <f>B29+B30</f>
        <v>3048</v>
      </c>
      <c r="C33" s="105">
        <f>C29+C30</f>
        <v>2348</v>
      </c>
      <c r="D33" s="106"/>
      <c r="E33" s="105">
        <f>E29+E30</f>
        <v>0</v>
      </c>
      <c r="F33" s="106"/>
    </row>
  </sheetData>
  <sheetProtection/>
  <mergeCells count="4">
    <mergeCell ref="A2:F2"/>
    <mergeCell ref="C4:F4"/>
    <mergeCell ref="A4:A5"/>
    <mergeCell ref="B4:B5"/>
  </mergeCells>
  <printOptions horizontalCentered="1"/>
  <pageMargins left="0.75" right="0.75" top="1" bottom="1" header="0.51" footer="0.51"/>
  <pageSetup horizontalDpi="600" verticalDpi="600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workbookViewId="0" topLeftCell="A1">
      <selection activeCell="G11" sqref="G11"/>
    </sheetView>
  </sheetViews>
  <sheetFormatPr defaultColWidth="12.125" defaultRowHeight="15" customHeight="1"/>
  <cols>
    <col min="1" max="1" width="29.50390625" style="75" customWidth="1"/>
    <col min="2" max="2" width="14.25390625" style="75" customWidth="1"/>
    <col min="3" max="3" width="13.125" style="75" customWidth="1"/>
    <col min="4" max="4" width="32.125" style="75" customWidth="1"/>
    <col min="5" max="5" width="13.00390625" style="75" customWidth="1"/>
    <col min="6" max="6" width="13.125" style="75" customWidth="1"/>
    <col min="7" max="253" width="12.125" style="75" customWidth="1"/>
    <col min="254" max="16384" width="12.125" style="78" customWidth="1"/>
  </cols>
  <sheetData>
    <row r="1" ht="24" customHeight="1">
      <c r="A1" s="79" t="s">
        <v>8</v>
      </c>
    </row>
    <row r="2" spans="1:6" s="75" customFormat="1" ht="36" customHeight="1">
      <c r="A2" s="80" t="s">
        <v>9</v>
      </c>
      <c r="B2" s="80"/>
      <c r="C2" s="80"/>
      <c r="D2" s="80"/>
      <c r="E2" s="80"/>
      <c r="F2" s="80"/>
    </row>
    <row r="3" spans="1:6" s="75" customFormat="1" ht="16.5" customHeight="1">
      <c r="A3" s="81" t="s">
        <v>18</v>
      </c>
      <c r="B3" s="81"/>
      <c r="C3" s="81"/>
      <c r="D3" s="81"/>
      <c r="E3" s="81"/>
      <c r="F3" s="81"/>
    </row>
    <row r="4" spans="1:6" s="76" customFormat="1" ht="27" customHeight="1">
      <c r="A4" s="82" t="s">
        <v>83</v>
      </c>
      <c r="B4" s="83" t="s">
        <v>21</v>
      </c>
      <c r="C4" s="83"/>
      <c r="D4" s="82" t="s">
        <v>84</v>
      </c>
      <c r="E4" s="83" t="s">
        <v>21</v>
      </c>
      <c r="F4" s="83"/>
    </row>
    <row r="5" spans="1:6" s="77" customFormat="1" ht="21.75" customHeight="1">
      <c r="A5" s="82"/>
      <c r="B5" s="84" t="s">
        <v>22</v>
      </c>
      <c r="C5" s="84" t="s">
        <v>85</v>
      </c>
      <c r="D5" s="82"/>
      <c r="E5" s="84" t="s">
        <v>22</v>
      </c>
      <c r="F5" s="84" t="s">
        <v>85</v>
      </c>
    </row>
    <row r="6" spans="1:6" s="75" customFormat="1" ht="16.5" customHeight="1">
      <c r="A6" s="85" t="s">
        <v>86</v>
      </c>
      <c r="B6" s="86"/>
      <c r="C6" s="87"/>
      <c r="D6" s="85" t="s">
        <v>87</v>
      </c>
      <c r="E6" s="86"/>
      <c r="F6" s="87"/>
    </row>
    <row r="7" spans="1:6" s="75" customFormat="1" ht="16.5" customHeight="1">
      <c r="A7" s="85" t="s">
        <v>88</v>
      </c>
      <c r="B7" s="86"/>
      <c r="C7" s="87"/>
      <c r="D7" s="85" t="s">
        <v>89</v>
      </c>
      <c r="E7" s="86"/>
      <c r="F7" s="87"/>
    </row>
    <row r="8" spans="1:6" s="75" customFormat="1" ht="16.5" customHeight="1">
      <c r="A8" s="85" t="s">
        <v>90</v>
      </c>
      <c r="B8" s="86"/>
      <c r="C8" s="87"/>
      <c r="D8" s="85" t="s">
        <v>91</v>
      </c>
      <c r="E8" s="86"/>
      <c r="F8" s="87"/>
    </row>
    <row r="9" spans="1:6" s="75" customFormat="1" ht="16.5" customHeight="1">
      <c r="A9" s="85" t="s">
        <v>92</v>
      </c>
      <c r="B9" s="86"/>
      <c r="C9" s="87"/>
      <c r="D9" s="85" t="s">
        <v>93</v>
      </c>
      <c r="E9" s="86"/>
      <c r="F9" s="87"/>
    </row>
    <row r="10" spans="1:6" s="75" customFormat="1" ht="16.5" customHeight="1">
      <c r="A10" s="85" t="s">
        <v>94</v>
      </c>
      <c r="B10" s="86"/>
      <c r="C10" s="86"/>
      <c r="D10" s="85" t="s">
        <v>95</v>
      </c>
      <c r="E10" s="86"/>
      <c r="F10" s="86"/>
    </row>
    <row r="11" spans="1:6" s="75" customFormat="1" ht="16.5" customHeight="1">
      <c r="A11" s="85" t="s">
        <v>96</v>
      </c>
      <c r="B11" s="86"/>
      <c r="C11" s="87"/>
      <c r="D11" s="85" t="s">
        <v>97</v>
      </c>
      <c r="E11" s="86"/>
      <c r="F11" s="87"/>
    </row>
    <row r="12" spans="1:6" s="75" customFormat="1" ht="16.5" customHeight="1">
      <c r="A12" s="85" t="s">
        <v>98</v>
      </c>
      <c r="B12" s="86"/>
      <c r="C12" s="87"/>
      <c r="D12" s="85" t="s">
        <v>99</v>
      </c>
      <c r="E12" s="86"/>
      <c r="F12" s="87"/>
    </row>
    <row r="13" spans="1:6" s="75" customFormat="1" ht="16.5" customHeight="1">
      <c r="A13" s="85" t="s">
        <v>100</v>
      </c>
      <c r="B13" s="86">
        <v>266</v>
      </c>
      <c r="C13" s="87">
        <v>2</v>
      </c>
      <c r="D13" s="85" t="s">
        <v>101</v>
      </c>
      <c r="E13" s="86">
        <v>266</v>
      </c>
      <c r="F13" s="87">
        <v>2</v>
      </c>
    </row>
    <row r="14" spans="1:6" s="75" customFormat="1" ht="16.5" customHeight="1">
      <c r="A14" s="88" t="s">
        <v>102</v>
      </c>
      <c r="B14" s="86">
        <f aca="true" t="shared" si="0" ref="B14:F14">SUM(B6,B7,B8,B9,B10,B11,B12,B13)</f>
        <v>266</v>
      </c>
      <c r="C14" s="86">
        <f t="shared" si="0"/>
        <v>2</v>
      </c>
      <c r="D14" s="88" t="s">
        <v>103</v>
      </c>
      <c r="E14" s="86">
        <f t="shared" si="0"/>
        <v>266</v>
      </c>
      <c r="F14" s="86">
        <f t="shared" si="0"/>
        <v>2</v>
      </c>
    </row>
    <row r="15" spans="1:6" s="75" customFormat="1" ht="16.5" customHeight="1">
      <c r="A15" s="89" t="s">
        <v>104</v>
      </c>
      <c r="B15" s="86"/>
      <c r="C15" s="87"/>
      <c r="D15" s="89" t="s">
        <v>105</v>
      </c>
      <c r="E15" s="90"/>
      <c r="F15" s="87"/>
    </row>
    <row r="16" spans="1:6" s="75" customFormat="1" ht="16.5" customHeight="1">
      <c r="A16" s="89" t="s">
        <v>106</v>
      </c>
      <c r="B16" s="86"/>
      <c r="C16" s="86"/>
      <c r="D16" s="85"/>
      <c r="E16" s="90"/>
      <c r="F16" s="90"/>
    </row>
    <row r="17" spans="1:6" s="75" customFormat="1" ht="16.5" customHeight="1">
      <c r="A17" s="89" t="s">
        <v>107</v>
      </c>
      <c r="B17" s="86"/>
      <c r="C17" s="86"/>
      <c r="D17" s="85"/>
      <c r="E17" s="90"/>
      <c r="F17" s="90"/>
    </row>
    <row r="18" spans="1:6" s="75" customFormat="1" ht="16.5" customHeight="1">
      <c r="A18" s="89" t="s">
        <v>108</v>
      </c>
      <c r="B18" s="86"/>
      <c r="C18" s="87"/>
      <c r="D18" s="89" t="s">
        <v>109</v>
      </c>
      <c r="E18" s="90"/>
      <c r="F18" s="87"/>
    </row>
    <row r="19" spans="1:6" s="75" customFormat="1" ht="16.5" customHeight="1">
      <c r="A19" s="89" t="s">
        <v>110</v>
      </c>
      <c r="B19" s="86"/>
      <c r="C19" s="87"/>
      <c r="D19" s="89" t="s">
        <v>111</v>
      </c>
      <c r="E19" s="90"/>
      <c r="F19" s="87"/>
    </row>
    <row r="20" spans="1:6" s="75" customFormat="1" ht="16.5" customHeight="1">
      <c r="A20" s="85"/>
      <c r="B20" s="90"/>
      <c r="C20" s="90"/>
      <c r="D20" s="89" t="s">
        <v>112</v>
      </c>
      <c r="E20" s="90"/>
      <c r="F20" s="86"/>
    </row>
    <row r="21" spans="1:6" s="75" customFormat="1" ht="16.5" customHeight="1">
      <c r="A21" s="85"/>
      <c r="B21" s="90"/>
      <c r="C21" s="90"/>
      <c r="D21" s="89" t="s">
        <v>113</v>
      </c>
      <c r="E21" s="90"/>
      <c r="F21" s="87"/>
    </row>
    <row r="22" spans="1:6" s="75" customFormat="1" ht="16.5" customHeight="1">
      <c r="A22" s="88" t="s">
        <v>114</v>
      </c>
      <c r="B22" s="86">
        <f>SUM(B14:B19)</f>
        <v>266</v>
      </c>
      <c r="C22" s="87">
        <f>SUM(C14:C19)</f>
        <v>2</v>
      </c>
      <c r="D22" s="88" t="s">
        <v>115</v>
      </c>
      <c r="E22" s="87">
        <f>SUM(E14:E15,E18:E21)</f>
        <v>266</v>
      </c>
      <c r="F22" s="87">
        <f>SUM(F14:F15,F18:F21)</f>
        <v>2</v>
      </c>
    </row>
  </sheetData>
  <sheetProtection/>
  <mergeCells count="6">
    <mergeCell ref="A2:F2"/>
    <mergeCell ref="A3:F3"/>
    <mergeCell ref="B4:C4"/>
    <mergeCell ref="E4:F4"/>
    <mergeCell ref="A4:A5"/>
    <mergeCell ref="D4:D5"/>
  </mergeCells>
  <printOptions horizontalCentered="1"/>
  <pageMargins left="0.75" right="0.75" top="1" bottom="1" header="0.51" footer="0.51"/>
  <pageSetup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3:K41"/>
  <sheetViews>
    <sheetView view="pageBreakPreview" zoomScaleSheetLayoutView="100" workbookViewId="0" topLeftCell="A13">
      <selection activeCell="D20" sqref="D20"/>
    </sheetView>
  </sheetViews>
  <sheetFormatPr defaultColWidth="8.75390625" defaultRowHeight="14.25"/>
  <cols>
    <col min="1" max="1" width="28.875" style="69" customWidth="1"/>
    <col min="2" max="16384" width="8.75390625" style="69" customWidth="1"/>
  </cols>
  <sheetData>
    <row r="3" s="69" customFormat="1" ht="20.25">
      <c r="I3" s="74"/>
    </row>
    <row r="5" s="69" customFormat="1" ht="47.25" customHeight="1"/>
    <row r="12" spans="1:11" s="69" customFormat="1" ht="129" customHeight="1">
      <c r="A12" s="70" t="s">
        <v>116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s="69" customFormat="1" ht="129" customHeight="1">
      <c r="A13" s="70" t="s">
        <v>117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s="69" customFormat="1" ht="27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34" s="69" customFormat="1" ht="14.25">
      <c r="C34" s="72"/>
    </row>
    <row r="40" spans="1:11" s="69" customFormat="1" ht="27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s="69" customFormat="1" ht="27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</row>
  </sheetData>
  <sheetProtection/>
  <mergeCells count="5">
    <mergeCell ref="A12:K12"/>
    <mergeCell ref="A13:K13"/>
    <mergeCell ref="A14:K14"/>
    <mergeCell ref="A40:K40"/>
    <mergeCell ref="A41:K41"/>
  </mergeCells>
  <printOptions horizontalCentered="1"/>
  <pageMargins left="0.75" right="0.75" top="1" bottom="1" header="0.51" footer="0.51"/>
  <pageSetup horizontalDpi="600" verticalDpi="600" orientation="portrait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workbookViewId="0" topLeftCell="A1">
      <selection activeCell="B4" sqref="B4:B5"/>
    </sheetView>
  </sheetViews>
  <sheetFormatPr defaultColWidth="8.75390625" defaultRowHeight="14.25"/>
  <cols>
    <col min="1" max="1" width="36.125" style="40" customWidth="1"/>
    <col min="2" max="2" width="18.375" style="43" customWidth="1"/>
    <col min="3" max="3" width="17.75390625" style="44" customWidth="1"/>
    <col min="4" max="4" width="14.375" style="40" customWidth="1"/>
    <col min="5" max="30" width="9.00390625" style="40" bestFit="1" customWidth="1"/>
    <col min="31" max="16384" width="8.75390625" style="40" customWidth="1"/>
  </cols>
  <sheetData>
    <row r="1" spans="1:3" s="37" customFormat="1" ht="18.75" customHeight="1">
      <c r="A1" s="45" t="s">
        <v>11</v>
      </c>
      <c r="B1" s="46"/>
      <c r="C1" s="47"/>
    </row>
    <row r="2" spans="1:4" s="38" customFormat="1" ht="26.25" customHeight="1">
      <c r="A2" s="48" t="s">
        <v>12</v>
      </c>
      <c r="B2" s="48"/>
      <c r="C2" s="48"/>
      <c r="D2" s="48"/>
    </row>
    <row r="3" spans="1:4" s="39" customFormat="1" ht="19.5" customHeight="1">
      <c r="A3" s="49"/>
      <c r="B3" s="50"/>
      <c r="C3" s="51"/>
      <c r="D3" s="15" t="s">
        <v>18</v>
      </c>
    </row>
    <row r="4" spans="1:4" s="40" customFormat="1" ht="22.5" customHeight="1">
      <c r="A4" s="17" t="s">
        <v>118</v>
      </c>
      <c r="B4" s="17" t="s">
        <v>119</v>
      </c>
      <c r="C4" s="17" t="s">
        <v>20</v>
      </c>
      <c r="D4" s="17"/>
    </row>
    <row r="5" spans="1:4" s="41" customFormat="1" ht="22.5" customHeight="1">
      <c r="A5" s="52"/>
      <c r="B5" s="21"/>
      <c r="C5" s="53" t="s">
        <v>22</v>
      </c>
      <c r="D5" s="17" t="s">
        <v>120</v>
      </c>
    </row>
    <row r="6" spans="1:4" s="42" customFormat="1" ht="18.75" customHeight="1">
      <c r="A6" s="54" t="s">
        <v>26</v>
      </c>
      <c r="B6" s="55">
        <f>SUM(B7:B22)-B12</f>
        <v>11596</v>
      </c>
      <c r="C6" s="56">
        <f>SUM(C7:C22)-C12</f>
        <v>13335</v>
      </c>
      <c r="D6" s="57">
        <f aca="true" t="shared" si="0" ref="D6:D31">(C6/B6-1)*100</f>
        <v>14.99655053466713</v>
      </c>
    </row>
    <row r="7" spans="1:4" s="40" customFormat="1" ht="18.75" customHeight="1">
      <c r="A7" s="58" t="s">
        <v>27</v>
      </c>
      <c r="B7" s="59">
        <v>6712</v>
      </c>
      <c r="C7" s="60">
        <v>8759</v>
      </c>
      <c r="D7" s="61">
        <f t="shared" si="0"/>
        <v>30.497616209773536</v>
      </c>
    </row>
    <row r="8" spans="1:4" s="40" customFormat="1" ht="18.75" customHeight="1">
      <c r="A8" s="58" t="s">
        <v>28</v>
      </c>
      <c r="B8" s="59"/>
      <c r="C8" s="60"/>
      <c r="D8" s="61" t="e">
        <f t="shared" si="0"/>
        <v>#DIV/0!</v>
      </c>
    </row>
    <row r="9" spans="1:4" s="40" customFormat="1" ht="18.75" customHeight="1">
      <c r="A9" s="58" t="s">
        <v>29</v>
      </c>
      <c r="B9" s="59">
        <v>750</v>
      </c>
      <c r="C9" s="60">
        <v>862</v>
      </c>
      <c r="D9" s="61">
        <f t="shared" si="0"/>
        <v>14.933333333333332</v>
      </c>
    </row>
    <row r="10" spans="1:4" s="40" customFormat="1" ht="18.75" customHeight="1">
      <c r="A10" s="58" t="s">
        <v>30</v>
      </c>
      <c r="B10" s="59">
        <v>304</v>
      </c>
      <c r="C10" s="60">
        <v>152</v>
      </c>
      <c r="D10" s="61">
        <f t="shared" si="0"/>
        <v>-50</v>
      </c>
    </row>
    <row r="11" spans="1:4" s="40" customFormat="1" ht="18.75" customHeight="1">
      <c r="A11" s="58" t="s">
        <v>31</v>
      </c>
      <c r="B11" s="59">
        <v>13</v>
      </c>
      <c r="C11" s="60">
        <v>15</v>
      </c>
      <c r="D11" s="61">
        <f t="shared" si="0"/>
        <v>15.384615384615374</v>
      </c>
    </row>
    <row r="12" spans="1:4" s="40" customFormat="1" ht="18.75" customHeight="1">
      <c r="A12" s="58" t="s">
        <v>121</v>
      </c>
      <c r="B12" s="59"/>
      <c r="C12" s="60"/>
      <c r="D12" s="61" t="e">
        <f t="shared" si="0"/>
        <v>#DIV/0!</v>
      </c>
    </row>
    <row r="13" spans="1:4" s="40" customFormat="1" ht="18.75" customHeight="1">
      <c r="A13" s="58" t="s">
        <v>32</v>
      </c>
      <c r="B13" s="59">
        <v>886</v>
      </c>
      <c r="C13" s="60">
        <v>1019</v>
      </c>
      <c r="D13" s="61">
        <f t="shared" si="0"/>
        <v>15.011286681715585</v>
      </c>
    </row>
    <row r="14" spans="1:4" s="40" customFormat="1" ht="18.75" customHeight="1">
      <c r="A14" s="58" t="s">
        <v>33</v>
      </c>
      <c r="B14" s="59">
        <v>361</v>
      </c>
      <c r="C14" s="60">
        <v>415</v>
      </c>
      <c r="D14" s="61">
        <f t="shared" si="0"/>
        <v>14.958448753462594</v>
      </c>
    </row>
    <row r="15" spans="1:4" s="40" customFormat="1" ht="18.75" customHeight="1">
      <c r="A15" s="58" t="s">
        <v>34</v>
      </c>
      <c r="B15" s="59">
        <v>143</v>
      </c>
      <c r="C15" s="60">
        <v>164</v>
      </c>
      <c r="D15" s="61">
        <f t="shared" si="0"/>
        <v>14.685314685314687</v>
      </c>
    </row>
    <row r="16" spans="1:4" s="40" customFormat="1" ht="18.75" customHeight="1">
      <c r="A16" s="58" t="s">
        <v>35</v>
      </c>
      <c r="B16" s="59">
        <v>1871</v>
      </c>
      <c r="C16" s="60">
        <v>1310</v>
      </c>
      <c r="D16" s="61">
        <f t="shared" si="0"/>
        <v>-29.983965793693212</v>
      </c>
    </row>
    <row r="17" spans="1:4" s="40" customFormat="1" ht="18.75" customHeight="1">
      <c r="A17" s="58" t="s">
        <v>36</v>
      </c>
      <c r="B17" s="59">
        <v>386</v>
      </c>
      <c r="C17" s="60">
        <v>444</v>
      </c>
      <c r="D17" s="61">
        <f t="shared" si="0"/>
        <v>15.025906735751304</v>
      </c>
    </row>
    <row r="18" spans="1:4" s="40" customFormat="1" ht="18.75" customHeight="1">
      <c r="A18" s="58" t="s">
        <v>37</v>
      </c>
      <c r="B18" s="59">
        <v>1</v>
      </c>
      <c r="C18" s="60">
        <v>1</v>
      </c>
      <c r="D18" s="61">
        <f t="shared" si="0"/>
        <v>0</v>
      </c>
    </row>
    <row r="19" spans="1:4" s="40" customFormat="1" ht="18.75" customHeight="1">
      <c r="A19" s="58" t="s">
        <v>38</v>
      </c>
      <c r="B19" s="59"/>
      <c r="C19" s="60"/>
      <c r="D19" s="61" t="e">
        <f t="shared" si="0"/>
        <v>#DIV/0!</v>
      </c>
    </row>
    <row r="20" spans="1:4" s="40" customFormat="1" ht="18.75" customHeight="1">
      <c r="A20" s="58" t="s">
        <v>39</v>
      </c>
      <c r="B20" s="59">
        <v>43</v>
      </c>
      <c r="C20" s="60">
        <v>50</v>
      </c>
      <c r="D20" s="61">
        <f t="shared" si="0"/>
        <v>16.279069767441868</v>
      </c>
    </row>
    <row r="21" spans="1:4" s="40" customFormat="1" ht="18.75" customHeight="1">
      <c r="A21" s="58" t="s">
        <v>40</v>
      </c>
      <c r="B21" s="59"/>
      <c r="C21" s="60"/>
      <c r="D21" s="61" t="e">
        <f t="shared" si="0"/>
        <v>#DIV/0!</v>
      </c>
    </row>
    <row r="22" spans="1:4" s="40" customFormat="1" ht="18.75" customHeight="1">
      <c r="A22" s="58" t="s">
        <v>41</v>
      </c>
      <c r="B22" s="59">
        <v>126</v>
      </c>
      <c r="C22" s="60">
        <v>144</v>
      </c>
      <c r="D22" s="61">
        <f t="shared" si="0"/>
        <v>14.28571428571428</v>
      </c>
    </row>
    <row r="23" spans="1:4" s="42" customFormat="1" ht="18.75" customHeight="1">
      <c r="A23" s="54" t="s">
        <v>42</v>
      </c>
      <c r="B23" s="62">
        <f>SUM(B24:B30)</f>
        <v>0</v>
      </c>
      <c r="C23" s="55">
        <f>SUM(C24:C30)</f>
        <v>0</v>
      </c>
      <c r="D23" s="57" t="e">
        <f t="shared" si="0"/>
        <v>#DIV/0!</v>
      </c>
    </row>
    <row r="24" spans="1:4" s="40" customFormat="1" ht="18.75" customHeight="1">
      <c r="A24" s="58" t="s">
        <v>43</v>
      </c>
      <c r="B24" s="59"/>
      <c r="C24" s="60"/>
      <c r="D24" s="61" t="e">
        <f t="shared" si="0"/>
        <v>#DIV/0!</v>
      </c>
    </row>
    <row r="25" spans="1:4" s="40" customFormat="1" ht="18.75" customHeight="1">
      <c r="A25" s="58" t="s">
        <v>44</v>
      </c>
      <c r="B25" s="59"/>
      <c r="C25" s="60"/>
      <c r="D25" s="61" t="e">
        <f t="shared" si="0"/>
        <v>#DIV/0!</v>
      </c>
    </row>
    <row r="26" spans="1:4" s="40" customFormat="1" ht="18.75" customHeight="1">
      <c r="A26" s="58" t="s">
        <v>45</v>
      </c>
      <c r="B26" s="59"/>
      <c r="C26" s="60"/>
      <c r="D26" s="61" t="e">
        <f t="shared" si="0"/>
        <v>#DIV/0!</v>
      </c>
    </row>
    <row r="27" spans="1:4" s="40" customFormat="1" ht="18.75" customHeight="1">
      <c r="A27" s="58" t="s">
        <v>46</v>
      </c>
      <c r="B27" s="59"/>
      <c r="C27" s="60"/>
      <c r="D27" s="61" t="e">
        <f t="shared" si="0"/>
        <v>#DIV/0!</v>
      </c>
    </row>
    <row r="28" spans="1:4" s="40" customFormat="1" ht="18.75" customHeight="1">
      <c r="A28" s="58" t="s">
        <v>47</v>
      </c>
      <c r="B28" s="59"/>
      <c r="C28" s="60"/>
      <c r="D28" s="61" t="e">
        <f t="shared" si="0"/>
        <v>#DIV/0!</v>
      </c>
    </row>
    <row r="29" spans="1:4" s="40" customFormat="1" ht="18.75" customHeight="1">
      <c r="A29" s="58" t="s">
        <v>48</v>
      </c>
      <c r="B29" s="59"/>
      <c r="C29" s="60"/>
      <c r="D29" s="61" t="e">
        <f t="shared" si="0"/>
        <v>#DIV/0!</v>
      </c>
    </row>
    <row r="30" spans="1:4" s="40" customFormat="1" ht="18.75" customHeight="1">
      <c r="A30" s="58" t="s">
        <v>49</v>
      </c>
      <c r="B30" s="59"/>
      <c r="C30" s="60"/>
      <c r="D30" s="61" t="e">
        <f t="shared" si="0"/>
        <v>#DIV/0!</v>
      </c>
    </row>
    <row r="31" spans="1:4" s="42" customFormat="1" ht="18.75" customHeight="1">
      <c r="A31" s="63" t="s">
        <v>50</v>
      </c>
      <c r="B31" s="62">
        <f>SUM(B6,B23)</f>
        <v>11596</v>
      </c>
      <c r="C31" s="55">
        <f>SUM(C6,C23)</f>
        <v>13335</v>
      </c>
      <c r="D31" s="57">
        <f t="shared" si="0"/>
        <v>14.99655053466713</v>
      </c>
    </row>
    <row r="32" spans="1:4" ht="22.5" customHeight="1">
      <c r="A32" s="64" t="s">
        <v>51</v>
      </c>
      <c r="B32" s="65">
        <f>SUM(B33:B34)</f>
        <v>0</v>
      </c>
      <c r="C32" s="65">
        <f>SUM(C33:C34)</f>
        <v>0</v>
      </c>
      <c r="D32" s="65">
        <f>SUM(D33:D34)</f>
        <v>0</v>
      </c>
    </row>
    <row r="33" spans="1:4" ht="22.5" customHeight="1">
      <c r="A33" s="66" t="s">
        <v>52</v>
      </c>
      <c r="B33" s="65"/>
      <c r="C33" s="65"/>
      <c r="D33" s="65"/>
    </row>
    <row r="34" spans="1:4" ht="22.5" customHeight="1">
      <c r="A34" s="67" t="s">
        <v>53</v>
      </c>
      <c r="B34" s="65"/>
      <c r="C34" s="65"/>
      <c r="D34" s="65"/>
    </row>
    <row r="35" spans="1:4" s="40" customFormat="1" ht="18.75" customHeight="1">
      <c r="A35" s="68" t="s">
        <v>54</v>
      </c>
      <c r="B35" s="62">
        <f>SUM(B31,B32)</f>
        <v>11596</v>
      </c>
      <c r="C35" s="62">
        <f>SUM(C31,C32)</f>
        <v>13335</v>
      </c>
      <c r="D35" s="57"/>
    </row>
  </sheetData>
  <sheetProtection/>
  <mergeCells count="4">
    <mergeCell ref="A2:D2"/>
    <mergeCell ref="C4:D4"/>
    <mergeCell ref="A4:A5"/>
    <mergeCell ref="B4:B5"/>
  </mergeCells>
  <printOptions horizontalCentered="1"/>
  <pageMargins left="0.75" right="0.75" top="1" bottom="1" header="0.51" footer="0.51"/>
  <pageSetup horizontalDpi="600" verticalDpi="600" orientation="portrait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workbookViewId="0" topLeftCell="A1">
      <selection activeCell="B9" sqref="B9"/>
    </sheetView>
  </sheetViews>
  <sheetFormatPr defaultColWidth="8.75390625" defaultRowHeight="14.25"/>
  <cols>
    <col min="1" max="1" width="35.625" style="8" customWidth="1"/>
    <col min="2" max="2" width="17.50390625" style="9" customWidth="1"/>
    <col min="3" max="3" width="17.375" style="9" customWidth="1"/>
    <col min="4" max="4" width="16.375" style="9" customWidth="1"/>
    <col min="5" max="5" width="10.25390625" style="8" bestFit="1" customWidth="1"/>
    <col min="6" max="30" width="9.00390625" style="8" bestFit="1" customWidth="1"/>
    <col min="31" max="16384" width="8.75390625" style="8" customWidth="1"/>
  </cols>
  <sheetData>
    <row r="1" spans="1:4" s="1" customFormat="1" ht="18.75" customHeight="1">
      <c r="A1" s="10" t="s">
        <v>13</v>
      </c>
      <c r="B1" s="11"/>
      <c r="C1" s="11"/>
      <c r="D1" s="11"/>
    </row>
    <row r="2" spans="1:4" s="2" customFormat="1" ht="26.25" customHeight="1">
      <c r="A2" s="12" t="s">
        <v>122</v>
      </c>
      <c r="B2" s="12"/>
      <c r="C2" s="12"/>
      <c r="D2" s="12"/>
    </row>
    <row r="3" spans="1:4" s="3" customFormat="1" ht="19.5" customHeight="1">
      <c r="A3" s="13"/>
      <c r="B3" s="14"/>
      <c r="C3" s="14"/>
      <c r="D3" s="15" t="s">
        <v>18</v>
      </c>
    </row>
    <row r="4" spans="1:4" s="4" customFormat="1" ht="22.5" customHeight="1">
      <c r="A4" s="16" t="s">
        <v>118</v>
      </c>
      <c r="B4" s="17" t="s">
        <v>119</v>
      </c>
      <c r="C4" s="18" t="s">
        <v>20</v>
      </c>
      <c r="D4" s="19"/>
    </row>
    <row r="5" spans="1:4" s="5" customFormat="1" ht="22.5" customHeight="1">
      <c r="A5" s="20"/>
      <c r="B5" s="21"/>
      <c r="C5" s="22" t="s">
        <v>22</v>
      </c>
      <c r="D5" s="16" t="s">
        <v>120</v>
      </c>
    </row>
    <row r="6" spans="1:4" s="6" customFormat="1" ht="21.75" customHeight="1">
      <c r="A6" s="20" t="s">
        <v>55</v>
      </c>
      <c r="B6" s="23">
        <v>880</v>
      </c>
      <c r="C6" s="24">
        <v>1667</v>
      </c>
      <c r="D6" s="25">
        <f>C6/B6*100-100</f>
        <v>89.43181818181819</v>
      </c>
    </row>
    <row r="7" spans="1:4" s="6" customFormat="1" ht="21.75" customHeight="1">
      <c r="A7" s="20" t="s">
        <v>56</v>
      </c>
      <c r="B7" s="23"/>
      <c r="C7" s="24"/>
      <c r="D7" s="25"/>
    </row>
    <row r="8" spans="1:4" s="6" customFormat="1" ht="21.75" customHeight="1">
      <c r="A8" s="20" t="s">
        <v>57</v>
      </c>
      <c r="B8" s="23"/>
      <c r="C8" s="24"/>
      <c r="D8" s="25" t="e">
        <f aca="true" t="shared" si="0" ref="D6:D26">C8/B8*100-100</f>
        <v>#DIV/0!</v>
      </c>
    </row>
    <row r="9" spans="1:4" s="6" customFormat="1" ht="21.75" customHeight="1">
      <c r="A9" s="20" t="s">
        <v>58</v>
      </c>
      <c r="B9" s="23">
        <v>9</v>
      </c>
      <c r="C9" s="24">
        <v>100</v>
      </c>
      <c r="D9" s="25">
        <f t="shared" si="0"/>
        <v>1011.1111111111111</v>
      </c>
    </row>
    <row r="10" spans="1:4" s="6" customFormat="1" ht="21.75" customHeight="1">
      <c r="A10" s="20" t="s">
        <v>59</v>
      </c>
      <c r="B10" s="23"/>
      <c r="C10" s="24">
        <v>69</v>
      </c>
      <c r="D10" s="25" t="e">
        <f t="shared" si="0"/>
        <v>#DIV/0!</v>
      </c>
    </row>
    <row r="11" spans="1:4" s="6" customFormat="1" ht="21.75" customHeight="1">
      <c r="A11" s="20" t="s">
        <v>60</v>
      </c>
      <c r="B11" s="23"/>
      <c r="C11" s="24"/>
      <c r="D11" s="25" t="e">
        <f t="shared" si="0"/>
        <v>#DIV/0!</v>
      </c>
    </row>
    <row r="12" spans="1:4" s="6" customFormat="1" ht="21.75" customHeight="1">
      <c r="A12" s="20" t="s">
        <v>123</v>
      </c>
      <c r="B12" s="23">
        <v>22</v>
      </c>
      <c r="C12" s="24">
        <v>26</v>
      </c>
      <c r="D12" s="25">
        <f t="shared" si="0"/>
        <v>18.181818181818187</v>
      </c>
    </row>
    <row r="13" spans="1:4" s="6" customFormat="1" ht="21.75" customHeight="1">
      <c r="A13" s="20" t="s">
        <v>62</v>
      </c>
      <c r="B13" s="23">
        <v>43</v>
      </c>
      <c r="C13" s="24">
        <v>43</v>
      </c>
      <c r="D13" s="25">
        <f t="shared" si="0"/>
        <v>0</v>
      </c>
    </row>
    <row r="14" spans="1:4" s="6" customFormat="1" ht="21.75" customHeight="1">
      <c r="A14" s="20" t="s">
        <v>124</v>
      </c>
      <c r="B14" s="23">
        <v>24</v>
      </c>
      <c r="C14" s="24">
        <v>70</v>
      </c>
      <c r="D14" s="25">
        <f t="shared" si="0"/>
        <v>191.66666666666663</v>
      </c>
    </row>
    <row r="15" spans="1:4" s="6" customFormat="1" ht="21.75" customHeight="1">
      <c r="A15" s="20" t="s">
        <v>64</v>
      </c>
      <c r="B15" s="23">
        <v>105</v>
      </c>
      <c r="C15" s="24">
        <v>300</v>
      </c>
      <c r="D15" s="25">
        <f t="shared" si="0"/>
        <v>185.71428571428572</v>
      </c>
    </row>
    <row r="16" spans="1:4" s="6" customFormat="1" ht="21.75" customHeight="1">
      <c r="A16" s="20" t="s">
        <v>65</v>
      </c>
      <c r="B16" s="23">
        <v>43</v>
      </c>
      <c r="C16" s="24">
        <v>1130</v>
      </c>
      <c r="D16" s="25">
        <f t="shared" si="0"/>
        <v>2527.906976744186</v>
      </c>
    </row>
    <row r="17" spans="1:4" s="6" customFormat="1" ht="21.75" customHeight="1">
      <c r="A17" s="20" t="s">
        <v>66</v>
      </c>
      <c r="B17" s="23">
        <v>207</v>
      </c>
      <c r="C17" s="24">
        <v>240</v>
      </c>
      <c r="D17" s="25">
        <f t="shared" si="0"/>
        <v>15.94202898550725</v>
      </c>
    </row>
    <row r="18" spans="1:4" s="6" customFormat="1" ht="21.75" customHeight="1">
      <c r="A18" s="20" t="s">
        <v>67</v>
      </c>
      <c r="B18" s="23"/>
      <c r="C18" s="24"/>
      <c r="D18" s="25" t="e">
        <f t="shared" si="0"/>
        <v>#DIV/0!</v>
      </c>
    </row>
    <row r="19" spans="1:4" s="6" customFormat="1" ht="21.75" customHeight="1">
      <c r="A19" s="20" t="s">
        <v>68</v>
      </c>
      <c r="B19" s="23"/>
      <c r="C19" s="24"/>
      <c r="D19" s="25" t="e">
        <f t="shared" si="0"/>
        <v>#DIV/0!</v>
      </c>
    </row>
    <row r="20" spans="1:4" s="6" customFormat="1" ht="21.75" customHeight="1">
      <c r="A20" s="20" t="s">
        <v>69</v>
      </c>
      <c r="B20" s="23"/>
      <c r="C20" s="24"/>
      <c r="D20" s="25" t="e">
        <f t="shared" si="0"/>
        <v>#DIV/0!</v>
      </c>
    </row>
    <row r="21" spans="1:4" s="6" customFormat="1" ht="21.75" customHeight="1">
      <c r="A21" s="20" t="s">
        <v>70</v>
      </c>
      <c r="B21" s="23"/>
      <c r="C21" s="24"/>
      <c r="D21" s="25" t="e">
        <f t="shared" si="0"/>
        <v>#DIV/0!</v>
      </c>
    </row>
    <row r="22" spans="1:4" s="6" customFormat="1" ht="21.75" customHeight="1">
      <c r="A22" s="20" t="s">
        <v>71</v>
      </c>
      <c r="B22" s="23"/>
      <c r="C22" s="24"/>
      <c r="D22" s="25" t="e">
        <f t="shared" si="0"/>
        <v>#DIV/0!</v>
      </c>
    </row>
    <row r="23" spans="1:4" s="6" customFormat="1" ht="21.75" customHeight="1">
      <c r="A23" s="20" t="s">
        <v>125</v>
      </c>
      <c r="B23" s="23"/>
      <c r="C23" s="24"/>
      <c r="D23" s="25" t="e">
        <f t="shared" si="0"/>
        <v>#DIV/0!</v>
      </c>
    </row>
    <row r="24" spans="1:4" s="6" customFormat="1" ht="21.75" customHeight="1">
      <c r="A24" s="20" t="s">
        <v>73</v>
      </c>
      <c r="B24" s="23"/>
      <c r="C24" s="24"/>
      <c r="D24" s="25" t="e">
        <f t="shared" si="0"/>
        <v>#DIV/0!</v>
      </c>
    </row>
    <row r="25" spans="1:4" s="6" customFormat="1" ht="21.75" customHeight="1">
      <c r="A25" s="20" t="s">
        <v>74</v>
      </c>
      <c r="B25" s="23"/>
      <c r="C25" s="24"/>
      <c r="D25" s="25" t="e">
        <f t="shared" si="0"/>
        <v>#DIV/0!</v>
      </c>
    </row>
    <row r="26" spans="1:4" s="6" customFormat="1" ht="21.75" customHeight="1">
      <c r="A26" s="20" t="s">
        <v>126</v>
      </c>
      <c r="B26" s="23"/>
      <c r="C26" s="24"/>
      <c r="D26" s="25" t="e">
        <f t="shared" si="0"/>
        <v>#DIV/0!</v>
      </c>
    </row>
    <row r="27" spans="1:4" s="6" customFormat="1" ht="21.75" customHeight="1">
      <c r="A27" s="20" t="s">
        <v>127</v>
      </c>
      <c r="B27" s="23"/>
      <c r="C27" s="24"/>
      <c r="D27" s="25"/>
    </row>
    <row r="28" spans="1:4" s="6" customFormat="1" ht="21.75" customHeight="1">
      <c r="A28" s="20" t="s">
        <v>128</v>
      </c>
      <c r="B28" s="23"/>
      <c r="C28" s="24"/>
      <c r="D28" s="25" t="e">
        <f aca="true" t="shared" si="1" ref="D28:D30">C28/B28*100-100</f>
        <v>#DIV/0!</v>
      </c>
    </row>
    <row r="29" spans="1:4" s="6" customFormat="1" ht="21.75" customHeight="1">
      <c r="A29" s="20" t="s">
        <v>129</v>
      </c>
      <c r="B29" s="23"/>
      <c r="C29" s="24"/>
      <c r="D29" s="25" t="e">
        <f t="shared" si="1"/>
        <v>#DIV/0!</v>
      </c>
    </row>
    <row r="30" spans="1:4" s="7" customFormat="1" ht="21.75" customHeight="1">
      <c r="A30" s="26" t="s">
        <v>78</v>
      </c>
      <c r="B30" s="27">
        <f>SUM(B6:B29)</f>
        <v>1333</v>
      </c>
      <c r="C30" s="28">
        <f>SUM(C6:C29)</f>
        <v>3645</v>
      </c>
      <c r="D30" s="29">
        <f t="shared" si="1"/>
        <v>173.44336084021006</v>
      </c>
    </row>
    <row r="31" spans="1:4" ht="22.5" customHeight="1">
      <c r="A31" s="30" t="s">
        <v>79</v>
      </c>
      <c r="B31" s="24">
        <f>SUM(B32:B33)</f>
        <v>0</v>
      </c>
      <c r="C31" s="31"/>
      <c r="D31" s="24">
        <f>SUM(D32:D33)</f>
        <v>0</v>
      </c>
    </row>
    <row r="32" spans="1:4" ht="22.5" customHeight="1">
      <c r="A32" s="32" t="s">
        <v>80</v>
      </c>
      <c r="B32" s="24"/>
      <c r="C32" s="31"/>
      <c r="D32" s="24"/>
    </row>
    <row r="33" spans="1:4" ht="22.5" customHeight="1">
      <c r="A33" s="33" t="s">
        <v>81</v>
      </c>
      <c r="B33" s="24"/>
      <c r="C33" s="31"/>
      <c r="D33" s="24"/>
    </row>
    <row r="34" spans="1:4" s="6" customFormat="1" ht="21.75" customHeight="1">
      <c r="A34" s="34" t="s">
        <v>82</v>
      </c>
      <c r="B34" s="35">
        <f>SUM(B30,B31)</f>
        <v>1333</v>
      </c>
      <c r="C34" s="36">
        <f>SUM(C30:C31)</f>
        <v>3645</v>
      </c>
      <c r="D34" s="29"/>
    </row>
  </sheetData>
  <sheetProtection/>
  <mergeCells count="4">
    <mergeCell ref="A2:D2"/>
    <mergeCell ref="C4:D4"/>
    <mergeCell ref="A4:A5"/>
    <mergeCell ref="B4:B5"/>
  </mergeCells>
  <printOptions horizontalCentered="1"/>
  <pageMargins left="0.75" right="0.75" top="1" bottom="1" header="0.51" footer="0.51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lenovo</cp:lastModifiedBy>
  <dcterms:created xsi:type="dcterms:W3CDTF">2019-02-15T06:18:25Z</dcterms:created>
  <dcterms:modified xsi:type="dcterms:W3CDTF">2021-06-02T00:39:44Z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D68AA411A0774EFC94FFA3BF1A0E6D63</vt:lpwstr>
  </property>
</Properties>
</file>