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4"/>
  </bookViews>
  <sheets>
    <sheet name="汇总" sheetId="1" r:id="rId1"/>
    <sheet name="大队监察一组" sheetId="2" r:id="rId2"/>
    <sheet name="大队监察二组" sheetId="3" r:id="rId3"/>
    <sheet name="大队监察三组" sheetId="4" r:id="rId4"/>
    <sheet name="八陡镇" sheetId="5" r:id="rId5"/>
  </sheets>
  <definedNames>
    <definedName name="_xlnm._FilterDatabase" localSheetId="4" hidden="1">'八陡镇'!$A$3:$U$74</definedName>
  </definedNames>
  <calcPr fullCalcOnLoad="1"/>
</workbook>
</file>

<file path=xl/sharedStrings.xml><?xml version="1.0" encoding="utf-8"?>
<sst xmlns="http://schemas.openxmlformats.org/spreadsheetml/2006/main" count="921" uniqueCount="383">
  <si>
    <t>博山区2022年度安全生产执法检查情况汇总表</t>
  </si>
  <si>
    <t>序号</t>
  </si>
  <si>
    <t>单位名称</t>
  </si>
  <si>
    <t>执法检查情况</t>
  </si>
  <si>
    <t>立案处罚情况</t>
  </si>
  <si>
    <t>检查企业（家）</t>
  </si>
  <si>
    <t>发现隐患（项）</t>
  </si>
  <si>
    <t>其中包含违法行为（项）</t>
  </si>
  <si>
    <t>其中包含重大隐患（项）</t>
  </si>
  <si>
    <t>下达现措（次）</t>
  </si>
  <si>
    <t>立案数</t>
  </si>
  <si>
    <t>立案率</t>
  </si>
  <si>
    <t>处罚金额
（万元）</t>
  </si>
  <si>
    <t>自办案件（起）</t>
  </si>
  <si>
    <t>自办案件处罚金额
（万元）</t>
  </si>
  <si>
    <t>承办案件（起）</t>
  </si>
  <si>
    <t>承办案件处罚金额
（万元）</t>
  </si>
  <si>
    <t>已交款案件数</t>
  </si>
  <si>
    <t>池上镇</t>
  </si>
  <si>
    <t>源泉镇</t>
  </si>
  <si>
    <t>博山镇</t>
  </si>
  <si>
    <t>石马镇</t>
  </si>
  <si>
    <t>八陡镇</t>
  </si>
  <si>
    <t>白塔镇</t>
  </si>
  <si>
    <t>域城镇</t>
  </si>
  <si>
    <t>山头街道</t>
  </si>
  <si>
    <t>城东街道</t>
  </si>
  <si>
    <t>城西街道</t>
  </si>
  <si>
    <t>乡镇合计</t>
  </si>
  <si>
    <t>区应急管理局</t>
  </si>
  <si>
    <t>大队一组</t>
  </si>
  <si>
    <t>大队二组</t>
  </si>
  <si>
    <t>大队三组</t>
  </si>
  <si>
    <t>大队合计</t>
  </si>
  <si>
    <t>全区合计</t>
  </si>
  <si>
    <t>-</t>
  </si>
  <si>
    <t>合计</t>
  </si>
  <si>
    <t>检查企业数</t>
  </si>
  <si>
    <t>发现隐患总数</t>
  </si>
  <si>
    <t>违法
行为数</t>
  </si>
  <si>
    <t>重大
隐患数</t>
  </si>
  <si>
    <t>下达现措数</t>
  </si>
  <si>
    <t>处罚金额（万元）</t>
  </si>
  <si>
    <t>自办案件数</t>
  </si>
  <si>
    <t>自办案件处罚金额（万元）</t>
  </si>
  <si>
    <t>承办案件数</t>
  </si>
  <si>
    <t>承办案件处罚金额（万元）</t>
  </si>
  <si>
    <t>博山区应急管理综合行政执法大队2022年执法检查情况统计表</t>
  </si>
  <si>
    <t>企业名称</t>
  </si>
  <si>
    <t>现场检查阶段</t>
  </si>
  <si>
    <t>调查立案阶段</t>
  </si>
  <si>
    <t>处罚执行阶段</t>
  </si>
  <si>
    <t>检查日期</t>
  </si>
  <si>
    <t>是否下达现措</t>
  </si>
  <si>
    <t>违法行为描述</t>
  </si>
  <si>
    <t>违反依据</t>
  </si>
  <si>
    <t>处罚依据</t>
  </si>
  <si>
    <t>提出单位</t>
  </si>
  <si>
    <t>承办单位</t>
  </si>
  <si>
    <t>立案日期</t>
  </si>
  <si>
    <t>不予立案
依据</t>
  </si>
  <si>
    <t>告知书送达日期</t>
  </si>
  <si>
    <t>决定书送达日期</t>
  </si>
  <si>
    <t>交款日期</t>
  </si>
  <si>
    <t>结案日期</t>
  </si>
  <si>
    <t>备注</t>
  </si>
  <si>
    <t>八陡镇2022年执法检查情况统计表</t>
  </si>
  <si>
    <t>淄博海龙轻工制品厂</t>
  </si>
  <si>
    <t>安全设备的安装、使用不符合国家标准（生产车间入口处配电箱未接地，违反了GB50169-2016的规定；生产车间1台粉碎机电机未接地，违反了GB50169-2016的规定）</t>
  </si>
  <si>
    <t>《中华人民共和国安全生产法》第三十六条第一款</t>
  </si>
  <si>
    <t>《中华人民共和国安全生产法》第九十九条第（二）项</t>
  </si>
  <si>
    <t>2022.2.15</t>
  </si>
  <si>
    <t>2022.3.1</t>
  </si>
  <si>
    <t>2022.3.9</t>
  </si>
  <si>
    <t>2022.3.21</t>
  </si>
  <si>
    <t>镇办独立</t>
  </si>
  <si>
    <t>淄博益通轻工制品厂</t>
  </si>
  <si>
    <t>安全设备的安装、使用不符合国家标准（生产车间南侧环保设备检测平台未设置踢脚板，违反了GB4053.3-2009的规定；生产车间1台空压机未接地，违反了GB50169 -2016的规定）</t>
  </si>
  <si>
    <t>2022.2.21</t>
  </si>
  <si>
    <t>2022.3.8</t>
  </si>
  <si>
    <t>2022.3.15</t>
  </si>
  <si>
    <t>2022.3.24</t>
  </si>
  <si>
    <t>淄博秉承红木家具有限公司</t>
  </si>
  <si>
    <t>安全设备的安装、使用不符合国家标准（生产车间一楼室内除尘管道设置的泄爆装置，不符合GB15577-2018的规定；生产车间二楼雕花工序2台拉花机设备未设置接地保护装置，违反了GB50169 -2016的规定）</t>
  </si>
  <si>
    <t>区应急局</t>
  </si>
  <si>
    <t>2022.2.18</t>
  </si>
  <si>
    <t>2022.3.7</t>
  </si>
  <si>
    <t>2022.3.25</t>
  </si>
  <si>
    <t>2022.4.6</t>
  </si>
  <si>
    <t>区镇联合</t>
  </si>
  <si>
    <t>淄博艺源家具厂</t>
  </si>
  <si>
    <t>2022.2.22</t>
  </si>
  <si>
    <t>安全设备的安装、使用不符合国家标准（生产车间外袋式除尘器进、出风口未设置风压差监测报警装置，违反了GB15577-2018的规定）</t>
  </si>
  <si>
    <t>2022.2.25</t>
  </si>
  <si>
    <t>2022.3.28</t>
  </si>
  <si>
    <t>淄博晟艺家具有限公司</t>
  </si>
  <si>
    <t>生产车间手拉锯锯片护盖未安装，违反了GB5083-1999的规定；生产车间1台空压机电机未接地，违反了GB50169 -2016的规定</t>
  </si>
  <si>
    <t>2022.3.4</t>
  </si>
  <si>
    <t>2022.3.11</t>
  </si>
  <si>
    <t>2022.4.8</t>
  </si>
  <si>
    <t>2022.4.20</t>
  </si>
  <si>
    <t>淄博权莹软木加工厂</t>
  </si>
  <si>
    <t>生产车间包装区烘干机皮带轮缺防护罩，违反了GB5083-1999的规定；生产车间1台倒角机未接地，违反了GB50169 -2016的规定</t>
  </si>
  <si>
    <t>2022.4.7</t>
  </si>
  <si>
    <t>2022.4.21</t>
  </si>
  <si>
    <t>2022.5.20</t>
  </si>
  <si>
    <t>淄博市博山润通出口包装制品厂</t>
  </si>
  <si>
    <t>未立案</t>
  </si>
  <si>
    <t>淄博铭烁轻工制品有限公司</t>
  </si>
  <si>
    <t>喷涂车间入口处配电箱未接地，喷涂车间环保设备风机电机未接地，喷涂车间仓库区配电箱未接地，违反了GB50169-2016的规定</t>
  </si>
  <si>
    <t>2022.4.11</t>
  </si>
  <si>
    <t>2022.4.15</t>
  </si>
  <si>
    <t>2022.5.6</t>
  </si>
  <si>
    <t>2022.6.7</t>
  </si>
  <si>
    <t>淄博明昊玻璃制品有限公司</t>
  </si>
  <si>
    <t xml:space="preserve"> 1、安全设备的安装、使用不符合国家标准（生产车间粘把机控制箱未接地，违反了GB50169-2016的规定；生产车间钻床传动轮缺防护罩，违反了GB5083 -1999的规定）；2、未按照规定对从业人员进行安全生产教育和培训（未对操作工杨军章进行三级安全教育培训）</t>
  </si>
  <si>
    <t>1、《中华人民共和国安全生产法》第三十六条第一款；2、《中华人民共和国安全生产法》第二十八条第一款</t>
  </si>
  <si>
    <t>1、《中华人民共和国安全生产法》第九十九条第（二）项和《山东省安全生产行政处罚自由裁量基准（试行）》第86条；2、《中华人民共和国安全生产法》第九十七条第（三）项和《山东省安全生产行政处罚自由裁量基准（试行）》第48条</t>
  </si>
  <si>
    <t>2022.4.12</t>
  </si>
  <si>
    <t>2022.5.5</t>
  </si>
  <si>
    <t>2022.5.12</t>
  </si>
  <si>
    <t>博山泰春瓷用花纸厂</t>
  </si>
  <si>
    <t>博山八陡海业轻工制品厂</t>
  </si>
  <si>
    <t>淄博云诺机械制造厂</t>
  </si>
  <si>
    <t>2022.4.13</t>
  </si>
  <si>
    <t>未落实应急预案规定的应急物资及装备（应急物资中移动式风机、风管未配备）；</t>
  </si>
  <si>
    <t>《生产安全事故应急预案管理办法》第三十八条</t>
  </si>
  <si>
    <t>《生产安全事故应急预案管理办法》第四十五条第一款第（六）项</t>
  </si>
  <si>
    <t>2022.4.27</t>
  </si>
  <si>
    <t>2022.5.23</t>
  </si>
  <si>
    <t>淄博旺玉轻工制品厂</t>
  </si>
  <si>
    <t>2022.4.14</t>
  </si>
  <si>
    <t>博山新纪元包装制品厂</t>
  </si>
  <si>
    <t>2022.4.18</t>
  </si>
  <si>
    <t>1、安全设备的安装、使用不符合国家标准（北车间1台台钻金属外壳未接地，北车间1台攻丝机金属外壳未接地违反了GB50169-2016的规定）；2、未按照规定对从业人员进行安全生产教育和培训（未对后勤工张敦庆进行三级安全教育培训）；</t>
  </si>
  <si>
    <t>2022.4.22</t>
  </si>
  <si>
    <t>淄博德烁玻璃制品有限公司</t>
  </si>
  <si>
    <t>2022.4.19</t>
  </si>
  <si>
    <t>安全设备的安装、使用不符合国家标准（南车间2台成型机传动链未设置防护罩，违反了GB5083 -1999的规定）</t>
  </si>
  <si>
    <t>《中华人民共和国安全生产法》第三十六条第一款；</t>
  </si>
  <si>
    <t>《中华人民共和国安全生产法》第九十九条第（二）项和《山东省安全生产行政处罚自由裁量基准（试行）》第86条</t>
  </si>
  <si>
    <t>2022.5.13</t>
  </si>
  <si>
    <t>2022.6.30</t>
  </si>
  <si>
    <t>山东精正重型渣浆泵有限公司</t>
  </si>
  <si>
    <t>未落实应急预案规定的应急物资及装备（应急物资中空气呼吸器、防毒面具未配备）</t>
  </si>
  <si>
    <t>2022.4.24</t>
  </si>
  <si>
    <t xml:space="preserve"> 2022.5.13</t>
  </si>
  <si>
    <t>2022.5.18</t>
  </si>
  <si>
    <t>淄博博山丽多陶瓷有限公司</t>
  </si>
  <si>
    <t>安全设备的安装、使用不符合国家标准（生产车间2台封底机传动链未设置防护罩，违反了GB5083 -1999的规定）</t>
  </si>
  <si>
    <t>2022.4.25</t>
  </si>
  <si>
    <t>2022.5.31</t>
  </si>
  <si>
    <t>淄博晶美粼玻璃制品有限公司</t>
  </si>
  <si>
    <t>2022.4.26</t>
  </si>
  <si>
    <t>山东礼尚玻璃有限公司</t>
  </si>
  <si>
    <t>2022.4.28</t>
  </si>
  <si>
    <t>1、安全设备的安装、使用不符合国家标准（生产车间喷涂区螺杆式压缩机电机外壳未接地，违反了GB50169-2016的规定）；2、未按照规定对从业人员进行安全生产教育和培训（未对杂工李红旗进行三级安全教育培训）；</t>
  </si>
  <si>
    <t>2022.4.29</t>
  </si>
  <si>
    <t>2022.5.9</t>
  </si>
  <si>
    <t>2022.5.30</t>
  </si>
  <si>
    <t>博山八陡广峰机械加工厂</t>
  </si>
  <si>
    <t>生产经营单位的主要负责人未履行《中华人民共和国安全生产法》规定的安全生产管理职责（该单位主要负责人周广峰未组织制定并实施本单位2021年度和2022年度安全生产教育和培训计划）</t>
  </si>
  <si>
    <t>《中华人民共和国安全生产法》第二十五条第一款第（二）项</t>
  </si>
  <si>
    <t>《中华人民共和国安全生产法》第九十六条，结合《山东省安全生产行政处罚自由裁量基准》第8条</t>
  </si>
  <si>
    <t>2022.5.10</t>
  </si>
  <si>
    <t>2022.6.1</t>
  </si>
  <si>
    <t>2022.6.14</t>
  </si>
  <si>
    <t>2、安全设备的安装、使用不符合国家标准（空压机房东墙一处配电箱未接地，违反了GB50169-2016第3.0.4条的规定）；                                        
3、未在有较大危险因素的生产经营场所和有关设施、设备上设置明显的安全警示标志（空压机房东墙一处配电箱未张贴“当心触电”警示标志）；</t>
  </si>
  <si>
    <t>1、《中华人民共和国安全生产法》第三十六条第一款；2、《中华人民共和国安全生产法》第三十五条</t>
  </si>
  <si>
    <t>1、《中华人民共和国安全生产法》第九十九条第（二）项，结合《山东省安全生产行政处罚自由裁量基准》第24条；2、《中华人民共和国安全生产法》第九十九条第（一）项，结合《山东省安全生产行政处罚自由裁量基准》第23条</t>
  </si>
  <si>
    <t>企业注销，未缴纳罚款</t>
  </si>
  <si>
    <t>淄博晟峰纸箱厂</t>
  </si>
  <si>
    <t>未按照规定对从业人员进行安全生产教育和培训（未对杂工邓光存进行岗前三级安全教育培训）</t>
  </si>
  <si>
    <t>《中华人民共和国安全生产法》第二十八条第一款</t>
  </si>
  <si>
    <t>《中华人民共和国安全生产法》第九十七条第（三）项，结合《山东省安全生产行政处罚自由裁量基准》第88条</t>
  </si>
  <si>
    <t>2022.5.26</t>
  </si>
  <si>
    <t>2022.6.9</t>
  </si>
  <si>
    <t>淄博吉新恒机械厂</t>
  </si>
  <si>
    <t>安全设备的安装、使用不符合国家标准（南车间西侧间DK77系列电火花数控线切割机床电机外壳未接地，违反了GB50169-2016的规定）</t>
  </si>
  <si>
    <t>《中华人民共和国安全生产法》第九十九条第（二）项，结合《山东省安全生产行政处罚自由裁量基准》第24条</t>
  </si>
  <si>
    <t>2022.6.10</t>
  </si>
  <si>
    <t>淄博晗阳金属制品有限公司</t>
  </si>
  <si>
    <t>2022.5.11</t>
  </si>
  <si>
    <t>1、未落实应急预案规定的应急物资及装备（应急物资中未配齐灭火器，应急药箱中未配齐医用酒精、医用绷带/胶布、剪刀、体温计、云南白药、藿香正气水）；                                                                         
未按照规定对从业人员进行安全生产教育和培训（未对操作工崔同兵、吕衡进行岗前三级安全教育培训）；</t>
  </si>
  <si>
    <t>1、《生产安全事故应急预案管理办法》第三十八条；2、《中华人民共和国安全生产法》第二十八条第一款</t>
  </si>
  <si>
    <t>1、《生产安全事故应急预案管理办法》第四十五条第一款第（六）项的规定，结合《山东省安全生产行政处罚自由裁量基准》第129条；2、《中华人民共和国安全生产法》第九十七条第（三）项，结合《山东省安全生产行政处罚自由裁量基准》第88条</t>
  </si>
  <si>
    <t>2022.5.21</t>
  </si>
  <si>
    <t>淄博光正轻工制品厂</t>
  </si>
  <si>
    <t>2022.5.17</t>
  </si>
  <si>
    <t>安全设备的安装、使用不符合国家标准(印刷车间东侧冷冻式干燥机未接地，违反了GB50169-2016的规定)</t>
  </si>
  <si>
    <t xml:space="preserve">2022.5.20 </t>
  </si>
  <si>
    <t>2022.6.17</t>
  </si>
  <si>
    <t>淄博博纳轻工制品有限公司</t>
  </si>
  <si>
    <t>1、安全设备的安装、使用不符合国家标准（生产车间10#注塑机配套配电柜未接地、生产车间西侧离心式通风机电机未接地，违反了GB50169-2016的规定）；2、未按照规定对从业人员进行安全生产教育和培训（未对职工赵银虎进行岗前三级安全教育培训）；</t>
  </si>
  <si>
    <t>1、《中华人民共和国安全生产法》第九十九条第（二）项，结合《山东省安全生产行政处罚自由裁量基准》第24条；2、《中华人民共和国安全生产法》第九十七条第（三）项，结合《山东省安全生产行政处罚自由裁量基准》第88条</t>
  </si>
  <si>
    <t>2022.6.29</t>
  </si>
  <si>
    <t>2022.10.8</t>
  </si>
  <si>
    <t xml:space="preserve"> </t>
  </si>
  <si>
    <t>山东省淄博市博山长虹陶瓷装饰材料厂</t>
  </si>
  <si>
    <t>1、安全设备的安装、使用不符合国家标准（厂区西侧布袋除尘器检修平台未设置踢脚板，违反了GB4053.3-2009的规定；拌料车间西侧混料机联轴器未设置防护罩，违反了GB5083-1999的规定）；2、从业人员安全培训的时间少于《生产经营单位安全培训规定》（职工陈其林、张娟、崔爱兰、张晶超三级安全教育培训时间少于24学时）</t>
  </si>
  <si>
    <t>1、《中华人民共和国安全生产法》第三十六条第一款；2、《生产经营单位安全培训规定》第十三条第一款</t>
  </si>
  <si>
    <t>1、《中华人民共和国安全生产法》第九十九条第（二）项，参考《山东省安全生产行政处罚自由裁量基准》第24条；2、《生产经营单位安全培训规定》第三十条第一款第（二）项，参考《山东省安全生产行政处罚自由裁量基准》第91条的规定</t>
  </si>
  <si>
    <t>2022.5.24</t>
  </si>
  <si>
    <t>2022.7.4</t>
  </si>
  <si>
    <t>2022.7.7</t>
  </si>
  <si>
    <t>淄博市博山恒利源花纸有限公司</t>
  </si>
  <si>
    <t>安全设备的安装、使用不符合国家标准（生产车间1号印刷机1台真空泵电机外壳未接地，2号印刷机1台真空泵电机外壳未接地，违反了GB50169-2016的规定）；</t>
  </si>
  <si>
    <t>2022.5.27</t>
  </si>
  <si>
    <t>2022.6.2</t>
  </si>
  <si>
    <t>2022.6.21</t>
  </si>
  <si>
    <t>2022.6.23</t>
  </si>
  <si>
    <t>淄博坤利纸箱厂</t>
  </si>
  <si>
    <t>2022.5.25</t>
  </si>
  <si>
    <t>1、未按照规定对从业人员进行安全生产教育和培训（未对员工丁建国、王玉珍、王淑青进行岗前三级安全教育培训）</t>
  </si>
  <si>
    <t>山东铭盈泵业有限公司</t>
  </si>
  <si>
    <t>1、未按照规定对从业人员进行安全生产教育和培训（未对操作工夏滨进行岗前三级安全教育培训）</t>
  </si>
  <si>
    <t>《中华人民共和国安全生产法》第九十七条第（三）项</t>
  </si>
  <si>
    <t>2022.6.20</t>
  </si>
  <si>
    <t>2022.7.5</t>
  </si>
  <si>
    <t>淄博晨瑞轻工制品厂</t>
  </si>
  <si>
    <t>未按照规定对从业人员进行安全生产教育和培训（未对包装工尹春玲、郑家翠进行岗前三级安全教育培训）</t>
  </si>
  <si>
    <t>2022.6.13</t>
  </si>
  <si>
    <t>2022.7.6</t>
  </si>
  <si>
    <t>山东淄博金碟陶瓷机械厂</t>
  </si>
  <si>
    <t>未按照规定定期组织应急预案演练（2021年上半年未进行现场处置方案演练）</t>
  </si>
  <si>
    <t>《中华人民共和国安全生产法》第八十一条</t>
  </si>
  <si>
    <t>《中华人民共和国安全生产法》第九十七条第（六）项</t>
  </si>
  <si>
    <t>淄博金煜陶瓷装饰材料厂</t>
  </si>
  <si>
    <t>安全设备的安装、使用不符合国家标准（东侧车间电炉烘干室配电箱未接地，违反了GB50169-2016第3.0.4条的规定）</t>
  </si>
  <si>
    <t>2022.6.6</t>
  </si>
  <si>
    <t>淄博博华轻工制品有限公司</t>
  </si>
  <si>
    <t>未按照规定对从业人员进行安全生产教育和培训（未对操作工郭爱芹、李俊英进行岗前三级安全教育培训）</t>
  </si>
  <si>
    <t>2022.8.4</t>
  </si>
  <si>
    <t>淄博市博山坤达工艺品厂</t>
  </si>
  <si>
    <t>2022.6.8</t>
  </si>
  <si>
    <t>淄博致合轻工制品厂</t>
  </si>
  <si>
    <t>安全设备的安装、使用不符合国家标准（10KV变电配电室门为木制门，未安装防火门和弹簧锁，不符合GB50060-2008的要求）</t>
  </si>
  <si>
    <t>2022.6.11</t>
  </si>
  <si>
    <t>2022.7.12</t>
  </si>
  <si>
    <t>淄博锦泰轻工制品有限公司</t>
  </si>
  <si>
    <t>安全设备的安装、使用不符合国家标准（生产车间真空镀膜机电源控制  柜未接地，违反了GB50169-2016的规定）</t>
  </si>
  <si>
    <t>2022.6.24</t>
  </si>
  <si>
    <t>2022.7.11</t>
  </si>
  <si>
    <t>2022.7.25</t>
  </si>
  <si>
    <t>淄博彩丰花纸有限公司</t>
  </si>
  <si>
    <t>安全设备的安装、使用不符合国家标准（环保设备二层平台一处空压机未接地，违反了GB50169-2016第3.0.4条的规定）</t>
  </si>
  <si>
    <t>2022.7.18</t>
  </si>
  <si>
    <t>2022.8.2</t>
  </si>
  <si>
    <t>博山八陡高峰塑料制品厂</t>
  </si>
  <si>
    <t>2022.6.22</t>
  </si>
  <si>
    <t>未按照规定对从业人员进行安全生产教育和培训（未对职工李秀玲、张新名进行岗前三级安全教育培训）</t>
  </si>
  <si>
    <t>2022.7.19</t>
  </si>
  <si>
    <t>2022.7.22</t>
  </si>
  <si>
    <t>淄博彬烨瓷器有限公司</t>
  </si>
  <si>
    <t>安全设备的安装、使用不符合国家标准（烧成车间变频器控制箱未接地，违反了GB50169-2016的规定）</t>
  </si>
  <si>
    <t>淄博博山映天金属工艺制品厂</t>
  </si>
  <si>
    <t>未按照规定进行应急预案修订（应急救援组织体系中总指挥郭坤已离职）</t>
  </si>
  <si>
    <t>《生产安全事故应急预案管理办法》第三十六条第（二）项</t>
  </si>
  <si>
    <t>依据《生产安全事故应急预案管理办法》第四十五条第一款第（五）项</t>
  </si>
  <si>
    <t>2022.7.8</t>
  </si>
  <si>
    <t>淄博峰发陶瓷厂</t>
  </si>
  <si>
    <t>2022.7.13</t>
  </si>
  <si>
    <t>未按照规定进行应急预案修订（应急救援组织体系中警戒疏散组苏喜安已离职）</t>
  </si>
  <si>
    <t>2022.7.15</t>
  </si>
  <si>
    <t>2022.7.29</t>
  </si>
  <si>
    <t>2022.8.10</t>
  </si>
  <si>
    <t>2022.8.17</t>
  </si>
  <si>
    <t>淄博金豪威轻工制品厂</t>
  </si>
  <si>
    <t>2022.7.14</t>
  </si>
  <si>
    <t>未按照规定进行应急预案修订（应急救援组织体系中应急副总指挥孙瑾瑾已离职）</t>
  </si>
  <si>
    <t>2022.8.12</t>
  </si>
  <si>
    <t>淄博金顺祥轻工制品有限公司</t>
  </si>
  <si>
    <t>淄博隆泰塑料制品厂</t>
  </si>
  <si>
    <t>未按照规定对从业人员进行安全生产教育和培训（未对职工焦裕升进行岗前三级安全教育培训）</t>
  </si>
  <si>
    <t>2022.8.22</t>
  </si>
  <si>
    <t>淄博瑞邦轻工制品有限公司</t>
  </si>
  <si>
    <t>未定期组织应急预案演练（2022年上半年未进行现场处置方案演练）</t>
  </si>
  <si>
    <t>2022.9.19</t>
  </si>
  <si>
    <t>淄博昌炜轻工制品厂</t>
  </si>
  <si>
    <t>未按照规定对从业人员进行安全生产教育和培训（未对职工李福芹进行岗前三级安全教育培训）</t>
  </si>
  <si>
    <t>2022.8.8</t>
  </si>
  <si>
    <t>2022.8.31</t>
  </si>
  <si>
    <t>淄博集材钰玻璃制品厂</t>
  </si>
  <si>
    <t>未按照规定对从业人员进行安全生产教育和培训（未对职工徐其兰进行岗前三级安全教育培训）</t>
  </si>
  <si>
    <t>2022.8.5</t>
  </si>
  <si>
    <t>2022.8.30</t>
  </si>
  <si>
    <t>2022.9.31</t>
  </si>
  <si>
    <t>淄博金铭轻工制品厂</t>
  </si>
  <si>
    <t>未在有较大危险因素的生产经营场所和有关设施、设备上设置明显的安全警示标志（喷涂车间总配电箱缺少“当心触电”警示标志）</t>
  </si>
  <si>
    <t>《中华人民共和国安全生产法》第三十五条</t>
  </si>
  <si>
    <t>《中华人民共和国安全生产法》第九十九条第（一）项，结合《山东省安全生产行政处罚自由裁量基准》第23条</t>
  </si>
  <si>
    <t>2022.8.15</t>
  </si>
  <si>
    <t>2022.8.25</t>
  </si>
  <si>
    <t>2022.11.16</t>
  </si>
  <si>
    <t>淄博清程工艺制品厂</t>
  </si>
  <si>
    <t>1、安全设备的安装、使用不符合国家标准（生产车间镀膜机旁西侧墙配电箱未接地）；2、未按照规定对从业人员进行安全生产教育和培训（未对职工翟丕春进行岗前三级安全教育培训）</t>
  </si>
  <si>
    <t>1、《中华人民共和国安全生产法》第九十九条第（二）项，参考《山东省安全生产行政处罚自由裁量基准》第24条；2、《中华人民共和国安全生产法》第九十七条第（三）项，参考《山东省安全生产行政处罚自由裁量基准》第88条</t>
  </si>
  <si>
    <t>2022.8.26</t>
  </si>
  <si>
    <t>2022.8.29</t>
  </si>
  <si>
    <t>2022.9.8</t>
  </si>
  <si>
    <t>2022.11.24</t>
  </si>
  <si>
    <t>淄博博山工硕机械厂</t>
  </si>
  <si>
    <t>2022.9.1</t>
  </si>
  <si>
    <t>淄博金信轻工制品有限公司</t>
  </si>
  <si>
    <t>2022.9.14</t>
  </si>
  <si>
    <t>未按照规定进行应急预案修订（应急救援组织体系中副总指挥张爱东已离职）</t>
  </si>
  <si>
    <t>2022.9.16</t>
  </si>
  <si>
    <t>2022.9.27</t>
  </si>
  <si>
    <t>2022.10.17</t>
  </si>
  <si>
    <t>淄博德润轻工制品有限公司</t>
  </si>
  <si>
    <t>2022.9.21</t>
  </si>
  <si>
    <t>未按照规定对从业人员进行安全生产教育和培训（未对职工翟建华、黄彩风进行岗前三级安全育培训）</t>
  </si>
  <si>
    <t>2022.9.23</t>
  </si>
  <si>
    <t>2022.9.26</t>
  </si>
  <si>
    <t>2022.10.9</t>
  </si>
  <si>
    <t>2022.11.7</t>
  </si>
  <si>
    <t>山东清大诚祥机械科技有限公司</t>
  </si>
  <si>
    <t>安全设备的安装、使用不符合国家标准（生产车间中部北侧空压机电机外壳未接地，违反了GB50169-2016的规定）</t>
  </si>
  <si>
    <t>2022.9.30</t>
  </si>
  <si>
    <t>2022.10.24</t>
  </si>
  <si>
    <t>2022.10.26</t>
  </si>
  <si>
    <t>山东汇丰石化集团销售有限公司淄博第一二五加油站</t>
  </si>
  <si>
    <t>2022.10.1</t>
  </si>
  <si>
    <t>淄博泰勒换热设备股份有限公司</t>
  </si>
  <si>
    <t>2022.10.2</t>
  </si>
  <si>
    <t>淄博宽恒液压机械有限公司</t>
  </si>
  <si>
    <t>2022.10.11</t>
  </si>
  <si>
    <t>安全设备的安装、使用不符合国家标准（生产车间外螺杆式空气压缩机未接地，违反了GB50169-2016的规定）</t>
  </si>
  <si>
    <t>《中华人民共和国安全生产法》第三十六条</t>
  </si>
  <si>
    <t>《中华人民共和国安全生产法》第九十九条第二项，结合《山东省安全生产行政处罚自由裁量基准》第24号</t>
  </si>
  <si>
    <t>2022.10.14</t>
  </si>
  <si>
    <t>2022.10.25</t>
  </si>
  <si>
    <t>2022.11.14</t>
  </si>
  <si>
    <t>2022.11.18</t>
  </si>
  <si>
    <t>山东淄博中佳机械制造有限公司</t>
  </si>
  <si>
    <t>从业人员安全培训的时间少于《生产经营单位安全培训规定》（职工李晓萌、徐传奇、焦裕杰、周元花三级安全教育培训时间少于24学时）</t>
  </si>
  <si>
    <t>《安全生产培训管理办法》第十一条</t>
  </si>
  <si>
    <t>《安全生产培训管理办法》第三十六条第一项，结合《山东省安全生产行政处罚自由裁量基准》第91号</t>
  </si>
  <si>
    <t>2022.10.21</t>
  </si>
  <si>
    <t>2022.11.15</t>
  </si>
  <si>
    <t>2022.11.28</t>
  </si>
  <si>
    <t>淄博旭烨日用陶瓷有限公司</t>
  </si>
  <si>
    <t>2022.10.19</t>
  </si>
  <si>
    <t>安全设备的安装、使用不符合国家标准（生产车间球磨区1台油压机联轴节未设置防护罩，违反了GB5083-1999）</t>
  </si>
  <si>
    <t>2022.11.25</t>
  </si>
  <si>
    <t>山东奥萨斯安全咨询评价有限公司</t>
  </si>
  <si>
    <t>2022.10.20</t>
  </si>
  <si>
    <t>山东奥萨斯安全咨询评价有限公司2020年4月22日为淄博市博山瑞吉特化工有限公司出具的《淄博市博山瑞吉特化工有限公司7500t/a无铁硫酸铝 2000t/a松香施胶剂项目安全现状评价报告（报告编号：ASSZB20200404）》存在法规标准引用错误；报告中1.3.2评价依据的标准、规范、规程中第（16）项《钢结构设计规范》（GB50017-2003）引用错误，应为《钢结构设计规范》（GB 50017-2017)（自2018年7月1日起实施），原国家标准《钢结构设计规范》(GB50017-2003)自2018年7月1日起废止。</t>
  </si>
  <si>
    <t>《安全评价检测检验机构管理办法》第二十二条第一款第五项</t>
  </si>
  <si>
    <t>《安全评价检测检验机构管理办法》第三十条第（十）项的规定和《山东省安全生产行政处罚自由裁量基准》第169号</t>
  </si>
  <si>
    <t>2022.11.3</t>
  </si>
  <si>
    <t>法审取消决定</t>
  </si>
  <si>
    <t>淄博金钊轻工制品厂</t>
  </si>
  <si>
    <t>2022.10.27</t>
  </si>
  <si>
    <t>山东瑞恒机械装备有限公司</t>
  </si>
  <si>
    <t>2022.10.31</t>
  </si>
  <si>
    <t>淄博博山天体真空设备有限公司</t>
  </si>
  <si>
    <t>2022.11.2</t>
  </si>
  <si>
    <t>2022.11.4</t>
  </si>
  <si>
    <t>2022.11.8</t>
  </si>
  <si>
    <t>2022.12.6</t>
  </si>
  <si>
    <t>淄博博山同胜汽车检测设备厂</t>
  </si>
  <si>
    <t>安全设备的安装、使用不符合国家标准（生产车间1台砂轮机电机金属外壳未接地，违反了GB50169-2016的规定）</t>
  </si>
  <si>
    <t>2022.11.21</t>
  </si>
  <si>
    <t>淄博博山鑫卓诺冶金机械厂</t>
  </si>
  <si>
    <t>淄博建烨轻工制品厂</t>
  </si>
  <si>
    <t>2022.11.23</t>
  </si>
  <si>
    <t>未按照规定对从业人员进行安全生产教育和培训（未对职工焦玲玉、李艳秀进行岗前三级安全教育培训）</t>
  </si>
  <si>
    <t>《中华人民共和国安全生产法》第九十七条第（三）项，结合《山东省安全生产行政处罚自由裁量基准》第88号</t>
  </si>
  <si>
    <t>2022.12.5</t>
  </si>
  <si>
    <t>2022.12.16</t>
  </si>
  <si>
    <t>淄博博山银生电机厂</t>
  </si>
  <si>
    <t>2022.11.29</t>
  </si>
  <si>
    <t>淄博晟泽轻工制品厂</t>
  </si>
  <si>
    <t>2022.11.30</t>
  </si>
  <si>
    <t>淄博宇轩陶瓷有限公司</t>
  </si>
  <si>
    <t>2022.12.12</t>
  </si>
  <si>
    <t>安全设备的安装、使用不符合国家标准（球磨车间1台球磨机皮带轮未安装护罩，违反了GB5083-1999）</t>
  </si>
  <si>
    <t>违反了《中华人民共和国安全生产法》第三十六条第一款</t>
  </si>
  <si>
    <t>《中华人民共和国安全生产法》第九十九条第二项和《山东省安全生产行政处罚自由裁量基准》第24号的规定</t>
  </si>
  <si>
    <t>2022.12.19</t>
  </si>
  <si>
    <t>正在法审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</si>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</sst>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20"/>
      <name val="黑体"/>
      <family val="3"/>
    </font>
    <font>
      <sz val="11"/>
      <color indexed="8"/>
      <name val="黑体"/>
      <family val="3"/>
    </font>
    <font>
      <sz val="11"/>
      <name val="黑体"/>
      <family val="3"/>
    </font>
    <font>
      <sz val="10"/>
      <color indexed="8"/>
      <name val="仿宋"/>
      <family val="3"/>
    </font>
    <font>
      <sz val="12"/>
      <name val="仿宋_GB2312"/>
      <family val="3"/>
    </font>
    <font>
      <sz val="10"/>
      <name val="黑体"/>
      <family val="3"/>
    </font>
    <font>
      <sz val="13"/>
      <name val="宋体"/>
      <family val="0"/>
    </font>
    <font>
      <sz val="20"/>
      <name val="方正小标宋简体"/>
      <family val="4"/>
    </font>
    <font>
      <sz val="12"/>
      <color indexed="8"/>
      <name val="黑体"/>
      <family val="3"/>
    </font>
    <font>
      <sz val="12"/>
      <name val="仿宋"/>
      <family val="3"/>
    </font>
    <font>
      <sz val="13"/>
      <name val="黑体"/>
      <family val="3"/>
    </font>
    <font>
      <sz val="13"/>
      <name val="仿宋"/>
      <family val="3"/>
    </font>
    <font>
      <sz val="12"/>
      <name val="黑体"/>
      <family val="3"/>
    </font>
    <font>
      <b/>
      <sz val="12"/>
      <name val="仿宋"/>
      <family val="3"/>
    </font>
    <font>
      <b/>
      <sz val="13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b/>
      <sz val="18"/>
      <color rgb="FF435369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3F3F3F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sz val="11"/>
      <color rgb="FF006100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0"/>
      <color theme="1"/>
      <name val="黑体"/>
      <family val="3"/>
    </font>
    <font>
      <sz val="10"/>
      <color theme="1"/>
      <name val="仿宋"/>
      <family val="3"/>
    </font>
    <font>
      <sz val="12"/>
      <color theme="1"/>
      <name val="黑体"/>
      <family val="3"/>
    </font>
  </fonts>
  <fills count="56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3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9" fillId="6" borderId="1" applyNumberFormat="0" applyAlignment="0" applyProtection="0"/>
    <xf numFmtId="0" fontId="0" fillId="0" borderId="0">
      <alignment vertical="center"/>
      <protection/>
    </xf>
    <xf numFmtId="0" fontId="40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45" fillId="6" borderId="2" applyNumberFormat="0" applyAlignment="0" applyProtection="0"/>
    <xf numFmtId="0" fontId="18" fillId="11" borderId="0" applyNumberFormat="0" applyBorder="0" applyAlignment="0" applyProtection="0"/>
    <xf numFmtId="0" fontId="46" fillId="12" borderId="3" applyNumberFormat="0" applyFon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52" fillId="0" borderId="4" applyNumberFormat="0" applyFill="0" applyAlignment="0" applyProtection="0"/>
    <xf numFmtId="0" fontId="42" fillId="16" borderId="0" applyNumberFormat="0" applyBorder="0" applyAlignment="0" applyProtection="0"/>
    <xf numFmtId="0" fontId="47" fillId="0" borderId="5" applyNumberFormat="0" applyFill="0" applyAlignment="0" applyProtection="0"/>
    <xf numFmtId="0" fontId="42" fillId="17" borderId="0" applyNumberFormat="0" applyBorder="0" applyAlignment="0" applyProtection="0"/>
    <xf numFmtId="0" fontId="53" fillId="6" borderId="2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54" fillId="6" borderId="1" applyNumberFormat="0" applyAlignment="0" applyProtection="0"/>
    <xf numFmtId="0" fontId="18" fillId="18" borderId="0" applyNumberFormat="0" applyBorder="0" applyAlignment="0" applyProtection="0"/>
    <xf numFmtId="0" fontId="55" fillId="19" borderId="6" applyNumberFormat="0" applyAlignment="0" applyProtection="0"/>
    <xf numFmtId="0" fontId="37" fillId="20" borderId="0" applyNumberFormat="0" applyBorder="0" applyAlignment="0" applyProtection="0"/>
    <xf numFmtId="0" fontId="42" fillId="21" borderId="0" applyNumberFormat="0" applyBorder="0" applyAlignment="0" applyProtection="0"/>
    <xf numFmtId="0" fontId="18" fillId="12" borderId="3" applyNumberFormat="0" applyFont="0" applyAlignment="0" applyProtection="0"/>
    <xf numFmtId="0" fontId="56" fillId="0" borderId="7" applyNumberFormat="0" applyFill="0" applyAlignment="0" applyProtection="0"/>
    <xf numFmtId="0" fontId="24" fillId="10" borderId="0" applyNumberFormat="0" applyBorder="0" applyAlignment="0" applyProtection="0"/>
    <xf numFmtId="0" fontId="57" fillId="0" borderId="8" applyNumberFormat="0" applyFill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5" fillId="6" borderId="2" applyNumberForma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37" fillId="33" borderId="0" applyNumberFormat="0" applyBorder="0" applyAlignment="0" applyProtection="0"/>
    <xf numFmtId="0" fontId="42" fillId="34" borderId="0" applyNumberFormat="0" applyBorder="0" applyAlignment="0" applyProtection="0"/>
    <xf numFmtId="0" fontId="24" fillId="35" borderId="0" applyNumberFormat="0" applyBorder="0" applyAlignment="0" applyProtection="0"/>
    <xf numFmtId="0" fontId="37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60" fillId="23" borderId="0" applyNumberFormat="0" applyBorder="0" applyAlignment="0" applyProtection="0"/>
    <xf numFmtId="0" fontId="37" fillId="39" borderId="0" applyNumberFormat="0" applyBorder="0" applyAlignment="0" applyProtection="0"/>
    <xf numFmtId="0" fontId="42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42" borderId="0" applyNumberFormat="0" applyBorder="0" applyAlignment="0" applyProtection="0"/>
    <xf numFmtId="0" fontId="18" fillId="41" borderId="0" applyNumberFormat="0" applyBorder="0" applyAlignment="0" applyProtection="0"/>
    <xf numFmtId="0" fontId="0" fillId="0" borderId="0">
      <alignment vertical="center"/>
      <protection/>
    </xf>
    <xf numFmtId="0" fontId="18" fillId="41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11" borderId="0" applyNumberFormat="0" applyBorder="0" applyAlignment="0" applyProtection="0"/>
    <xf numFmtId="0" fontId="45" fillId="6" borderId="2" applyNumberFormat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41" borderId="0" applyNumberFormat="0" applyBorder="0" applyAlignment="0" applyProtection="0"/>
    <xf numFmtId="0" fontId="0" fillId="0" borderId="0">
      <alignment vertical="center"/>
      <protection/>
    </xf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6" borderId="0" applyNumberFormat="0" applyBorder="0" applyAlignment="0" applyProtection="0"/>
    <xf numFmtId="0" fontId="0" fillId="0" borderId="0">
      <alignment vertical="center"/>
      <protection/>
    </xf>
    <xf numFmtId="0" fontId="39" fillId="6" borderId="1" applyNumberFormat="0" applyAlignment="0" applyProtection="0"/>
    <xf numFmtId="0" fontId="18" fillId="46" borderId="0" applyNumberFormat="0" applyBorder="0" applyAlignment="0" applyProtection="0"/>
    <xf numFmtId="0" fontId="39" fillId="6" borderId="1" applyNumberFormat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18" borderId="0" applyNumberFormat="0" applyBorder="0" applyAlignment="0" applyProtection="0"/>
    <xf numFmtId="0" fontId="34" fillId="0" borderId="9" applyNumberFormat="0" applyFill="0" applyAlignment="0" applyProtection="0"/>
    <xf numFmtId="0" fontId="32" fillId="19" borderId="6" applyNumberFormat="0" applyAlignment="0" applyProtection="0"/>
    <xf numFmtId="0" fontId="18" fillId="18" borderId="0" applyNumberFormat="0" applyBorder="0" applyAlignment="0" applyProtection="0"/>
    <xf numFmtId="0" fontId="32" fillId="19" borderId="6" applyNumberFormat="0" applyAlignment="0" applyProtection="0"/>
    <xf numFmtId="0" fontId="18" fillId="18" borderId="0" applyNumberFormat="0" applyBorder="0" applyAlignment="0" applyProtection="0"/>
    <xf numFmtId="0" fontId="18" fillId="47" borderId="0" applyNumberFormat="0" applyBorder="0" applyAlignment="0" applyProtection="0"/>
    <xf numFmtId="0" fontId="61" fillId="22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60" fillId="23" borderId="0" applyNumberFormat="0" applyBorder="0" applyAlignment="0" applyProtection="0"/>
    <xf numFmtId="0" fontId="18" fillId="48" borderId="0" applyNumberFormat="0" applyBorder="0" applyAlignment="0" applyProtection="0"/>
    <xf numFmtId="0" fontId="60" fillId="23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18" fillId="0" borderId="0">
      <alignment vertical="center"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0" borderId="0" applyNumberFormat="0" applyBorder="0" applyAlignment="0" applyProtection="0"/>
    <xf numFmtId="0" fontId="45" fillId="6" borderId="2" applyNumberFormat="0" applyAlignment="0" applyProtection="0"/>
    <xf numFmtId="0" fontId="24" fillId="5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52" borderId="0" applyNumberFormat="0" applyBorder="0" applyAlignment="0" applyProtection="0"/>
    <xf numFmtId="0" fontId="24" fillId="35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4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2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6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19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5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9" fillId="6" borderId="1" applyNumberFormat="0" applyAlignment="0" applyProtection="0"/>
    <xf numFmtId="0" fontId="32" fillId="19" borderId="6" applyNumberFormat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60" fillId="23" borderId="0" applyNumberFormat="0" applyBorder="0" applyAlignment="0" applyProtection="0"/>
    <xf numFmtId="0" fontId="24" fillId="1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24" fillId="55" borderId="0" applyNumberFormat="0" applyBorder="0" applyAlignment="0" applyProtection="0"/>
    <xf numFmtId="0" fontId="66" fillId="4" borderId="1" applyNumberFormat="0" applyAlignment="0" applyProtection="0"/>
    <xf numFmtId="0" fontId="66" fillId="4" borderId="1" applyNumberFormat="0" applyAlignment="0" applyProtection="0"/>
    <xf numFmtId="0" fontId="66" fillId="4" borderId="1" applyNumberForma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  <xf numFmtId="0" fontId="18" fillId="12" borderId="3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68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 wrapText="1"/>
    </xf>
    <xf numFmtId="0" fontId="70" fillId="0" borderId="41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/>
    </xf>
    <xf numFmtId="10" fontId="12" fillId="0" borderId="26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0" fontId="12" fillId="0" borderId="13" xfId="0" applyNumberFormat="1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10" fontId="14" fillId="0" borderId="30" xfId="0" applyNumberFormat="1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0" fontId="12" fillId="0" borderId="22" xfId="0" applyNumberFormat="1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</cellXfs>
  <cellStyles count="3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常规 26 2" xfId="23"/>
    <cellStyle name="差" xfId="24"/>
    <cellStyle name="Comma" xfId="25"/>
    <cellStyle name="解释性文本 2 3" xfId="26"/>
    <cellStyle name="标题 5" xfId="27"/>
    <cellStyle name="20% - 强调文字颜色 1 2 2 2" xfId="28"/>
    <cellStyle name="20% - 强调文字颜色 3 2 2" xfId="29"/>
    <cellStyle name="60% - 强调文字颜色 3" xfId="30"/>
    <cellStyle name="Hyperlink" xfId="31"/>
    <cellStyle name="Percent" xfId="32"/>
    <cellStyle name="Followed Hyperlink" xfId="33"/>
    <cellStyle name="60% - 强调文字颜色 4 2 2 2" xfId="34"/>
    <cellStyle name="输出 2 2 2" xfId="35"/>
    <cellStyle name="20% - 强调文字颜色 2 2 2" xfId="36"/>
    <cellStyle name="注释" xfId="37"/>
    <cellStyle name="常规 6" xfId="38"/>
    <cellStyle name="标题 4" xfId="39"/>
    <cellStyle name="解释性文本 2 2" xfId="40"/>
    <cellStyle name="60% - 强调文字颜色 2" xfId="41"/>
    <cellStyle name="常规 12 2 2" xfId="42"/>
    <cellStyle name="警告文本" xfId="43"/>
    <cellStyle name="强调文字颜色 1 2 3" xfId="44"/>
    <cellStyle name="标题" xfId="45"/>
    <cellStyle name="常规 5 2" xfId="46"/>
    <cellStyle name="60% - 强调文字颜色 2 2 2" xfId="47"/>
    <cellStyle name="解释性文本" xfId="48"/>
    <cellStyle name="标题 1" xfId="49"/>
    <cellStyle name="60% - 强调文字颜色 2 2 2 2" xfId="50"/>
    <cellStyle name="常规 5 2 2" xfId="51"/>
    <cellStyle name="标题 2" xfId="52"/>
    <cellStyle name="60% - 强调文字颜色 1" xfId="53"/>
    <cellStyle name="标题 3" xfId="54"/>
    <cellStyle name="60% - 强调文字颜色 4" xfId="55"/>
    <cellStyle name="输出" xfId="56"/>
    <cellStyle name="常规 26" xfId="57"/>
    <cellStyle name="常规 31" xfId="58"/>
    <cellStyle name="计算" xfId="59"/>
    <cellStyle name="40% - 强调文字颜色 4 2" xfId="60"/>
    <cellStyle name="检查单元格" xfId="61"/>
    <cellStyle name="20% - 强调文字颜色 6" xfId="62"/>
    <cellStyle name="强调文字颜色 2" xfId="63"/>
    <cellStyle name="注释 2 3" xfId="64"/>
    <cellStyle name="链接单元格" xfId="65"/>
    <cellStyle name="60% - 强调文字颜色 4 2 3" xfId="66"/>
    <cellStyle name="汇总" xfId="67"/>
    <cellStyle name="好" xfId="68"/>
    <cellStyle name="适中" xfId="69"/>
    <cellStyle name="20% - 强调文字颜色 5" xfId="70"/>
    <cellStyle name="强调文字颜色 1" xfId="71"/>
    <cellStyle name="20% - 强调文字颜色 1" xfId="72"/>
    <cellStyle name="40% - 强调文字颜色 1" xfId="73"/>
    <cellStyle name="输出 2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常规 26 3" xfId="80"/>
    <cellStyle name="40% - 强调文字颜色 4" xfId="81"/>
    <cellStyle name="强调文字颜色 5" xfId="82"/>
    <cellStyle name="60% - 强调文字颜色 5 2 2 2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20% - 强调文字颜色 4 2 2 2" xfId="90"/>
    <cellStyle name="20% - 强调文字颜色 3 2 3" xfId="91"/>
    <cellStyle name="20% - 强调文字颜色 1 2 3" xfId="92"/>
    <cellStyle name="40% - 强调文字颜色 2 2" xfId="93"/>
    <cellStyle name="20% - 强调文字颜色 4 2 2" xfId="94"/>
    <cellStyle name="常规 3 2" xfId="95"/>
    <cellStyle name="20% - 强调文字颜色 4 2 3" xfId="96"/>
    <cellStyle name="20% - 强调文字颜色 3 2" xfId="97"/>
    <cellStyle name="20% - 强调文字颜色 1 2 2" xfId="98"/>
    <cellStyle name="20% - 强调文字颜色 2 2" xfId="99"/>
    <cellStyle name="输出 2 2" xfId="100"/>
    <cellStyle name="20% - 强调文字颜色 2 2 2 2" xfId="101"/>
    <cellStyle name="20% - 强调文字颜色 2 2 3" xfId="102"/>
    <cellStyle name="20% - 强调文字颜色 3 2 2 2" xfId="103"/>
    <cellStyle name="20% - 强调文字颜色 4 2" xfId="104"/>
    <cellStyle name="常规 3" xfId="105"/>
    <cellStyle name="20% - 强调文字颜色 5 2" xfId="106"/>
    <cellStyle name="20% - 强调文字颜色 5 2 2" xfId="107"/>
    <cellStyle name="20% - 强调文字颜色 5 2 2 2" xfId="108"/>
    <cellStyle name="20% - 强调文字颜色 5 2 3" xfId="109"/>
    <cellStyle name="20% - 强调文字颜色 6 2" xfId="110"/>
    <cellStyle name="20% - 强调文字颜色 6 2 2" xfId="111"/>
    <cellStyle name="20% - 强调文字颜色 6 2 2 2" xfId="112"/>
    <cellStyle name="20% - 强调文字颜色 6 2 3" xfId="113"/>
    <cellStyle name="40% - 强调文字颜色 1 2" xfId="114"/>
    <cellStyle name="40% - 强调文字颜色 1 2 2" xfId="115"/>
    <cellStyle name="40% - 强调文字颜色 1 2 2 2" xfId="116"/>
    <cellStyle name="40% - 强调文字颜色 1 2 3" xfId="117"/>
    <cellStyle name="40% - 强调文字颜色 2 2 2" xfId="118"/>
    <cellStyle name="40% - 强调文字颜色 2 2 2 2" xfId="119"/>
    <cellStyle name="40% - 强调文字颜色 2 2 3" xfId="120"/>
    <cellStyle name="40% - 强调文字颜色 3 2" xfId="121"/>
    <cellStyle name="常规 26 2 2" xfId="122"/>
    <cellStyle name="计算 2 2" xfId="123"/>
    <cellStyle name="40% - 强调文字颜色 3 2 2" xfId="124"/>
    <cellStyle name="计算 2 2 2" xfId="125"/>
    <cellStyle name="40% - 强调文字颜色 3 2 2 2" xfId="126"/>
    <cellStyle name="40% - 强调文字颜色 3 2 3" xfId="127"/>
    <cellStyle name="40% - 强调文字颜色 4 2 2" xfId="128"/>
    <cellStyle name="汇总 2 3" xfId="129"/>
    <cellStyle name="检查单元格 2" xfId="130"/>
    <cellStyle name="40% - 强调文字颜色 4 2 2 2" xfId="131"/>
    <cellStyle name="检查单元格 2 2" xfId="132"/>
    <cellStyle name="40% - 强调文字颜色 4 2 3" xfId="133"/>
    <cellStyle name="40% - 强调文字颜色 5 2" xfId="134"/>
    <cellStyle name="好 2 3" xfId="135"/>
    <cellStyle name="40% - 强调文字颜色 5 2 2" xfId="136"/>
    <cellStyle name="40% - 强调文字颜色 5 2 2 2" xfId="137"/>
    <cellStyle name="常规 15" xfId="138"/>
    <cellStyle name="常规 20" xfId="139"/>
    <cellStyle name="40% - 强调文字颜色 5 2 3" xfId="140"/>
    <cellStyle name="40% - 强调文字颜色 6 2" xfId="141"/>
    <cellStyle name="适中 2 2" xfId="142"/>
    <cellStyle name="40% - 强调文字颜色 6 2 2" xfId="143"/>
    <cellStyle name="适中 2 2 2" xfId="144"/>
    <cellStyle name="40% - 强调文字颜色 6 2 2 2" xfId="145"/>
    <cellStyle name="40% - 强调文字颜色 6 2 3" xfId="146"/>
    <cellStyle name="60% - 强调文字颜色 1 2" xfId="147"/>
    <cellStyle name="60% - 强调文字颜色 1 2 2" xfId="148"/>
    <cellStyle name="60% - 强调文字颜色 1 2 2 2" xfId="149"/>
    <cellStyle name="60% - 强调文字颜色 1 2 3" xfId="150"/>
    <cellStyle name="60% - 强调文字颜色 2 2" xfId="151"/>
    <cellStyle name="常规 5" xfId="152"/>
    <cellStyle name="60% - 强调文字颜色 2 2 3" xfId="153"/>
    <cellStyle name="常规 5 3" xfId="154"/>
    <cellStyle name="60% - 强调文字颜色 3 2" xfId="155"/>
    <cellStyle name="60% - 强调文字颜色 3 2 2" xfId="156"/>
    <cellStyle name="强调文字颜色 2 2 3" xfId="157"/>
    <cellStyle name="60% - 强调文字颜色 3 2 2 2" xfId="158"/>
    <cellStyle name="输出 2 3" xfId="159"/>
    <cellStyle name="60% - 强调文字颜色 3 2 3" xfId="160"/>
    <cellStyle name="60% - 强调文字颜色 4 2" xfId="161"/>
    <cellStyle name="60% - 强调文字颜色 4 2 2" xfId="162"/>
    <cellStyle name="强调文字颜色 3 2 3" xfId="163"/>
    <cellStyle name="60% - 强调文字颜色 5 2" xfId="164"/>
    <cellStyle name="60% - 强调文字颜色 5 2 2" xfId="165"/>
    <cellStyle name="强调文字颜色 4 2 3" xfId="166"/>
    <cellStyle name="60% - 强调文字颜色 5 2 3" xfId="167"/>
    <cellStyle name="60% - 强调文字颜色 6 2" xfId="168"/>
    <cellStyle name="60% - 强调文字颜色 6 2 2" xfId="169"/>
    <cellStyle name="强调文字颜色 5 2 3" xfId="170"/>
    <cellStyle name="60% - 强调文字颜色 6 2 2 2" xfId="171"/>
    <cellStyle name="60% - 强调文字颜色 6 2 3" xfId="172"/>
    <cellStyle name="标题 1 2" xfId="173"/>
    <cellStyle name="标题 1 2 2" xfId="174"/>
    <cellStyle name="标题 1 2 2 2" xfId="175"/>
    <cellStyle name="常规 19" xfId="176"/>
    <cellStyle name="常规 24" xfId="177"/>
    <cellStyle name="标题 1 2 3" xfId="178"/>
    <cellStyle name="标题 2 2" xfId="179"/>
    <cellStyle name="标题 2 2 2" xfId="180"/>
    <cellStyle name="标题 2 2 2 2" xfId="181"/>
    <cellStyle name="标题 2 2 3" xfId="182"/>
    <cellStyle name="标题 3 2" xfId="183"/>
    <cellStyle name="标题 3 2 2" xfId="184"/>
    <cellStyle name="标题 3 2 2 2" xfId="185"/>
    <cellStyle name="标题 3 2 3" xfId="186"/>
    <cellStyle name="标题 4 2" xfId="187"/>
    <cellStyle name="解释性文本 2 2 2" xfId="188"/>
    <cellStyle name="标题 4 2 2" xfId="189"/>
    <cellStyle name="标题 4 2 2 2" xfId="190"/>
    <cellStyle name="标题 4 2 3" xfId="191"/>
    <cellStyle name="标题 5 2" xfId="192"/>
    <cellStyle name="标题 5 2 2" xfId="193"/>
    <cellStyle name="标题 5 3" xfId="194"/>
    <cellStyle name="差 2" xfId="195"/>
    <cellStyle name="差 2 2" xfId="196"/>
    <cellStyle name="差 2 2 2" xfId="197"/>
    <cellStyle name="差 2 3" xfId="198"/>
    <cellStyle name="常规 10" xfId="199"/>
    <cellStyle name="常规 16 2" xfId="200"/>
    <cellStyle name="常规 10 2" xfId="201"/>
    <cellStyle name="常规 16 2 2" xfId="202"/>
    <cellStyle name="常规 10 2 2" xfId="203"/>
    <cellStyle name="常规 2 7" xfId="204"/>
    <cellStyle name="常规 11" xfId="205"/>
    <cellStyle name="常规 11 2" xfId="206"/>
    <cellStyle name="常规 11 2 2" xfId="207"/>
    <cellStyle name="常规 12" xfId="208"/>
    <cellStyle name="常规 12 2" xfId="209"/>
    <cellStyle name="常规 13" xfId="210"/>
    <cellStyle name="常规 13 2" xfId="211"/>
    <cellStyle name="常规 13 2 2" xfId="212"/>
    <cellStyle name="常规 14" xfId="213"/>
    <cellStyle name="常规 14 2" xfId="214"/>
    <cellStyle name="常规 14 2 2" xfId="215"/>
    <cellStyle name="常规 14 3" xfId="216"/>
    <cellStyle name="常规 15 2" xfId="217"/>
    <cellStyle name="常规 15 2 2" xfId="218"/>
    <cellStyle name="常规 16" xfId="219"/>
    <cellStyle name="常规 21" xfId="220"/>
    <cellStyle name="检查单元格 2 2 2" xfId="221"/>
    <cellStyle name="常规 17" xfId="222"/>
    <cellStyle name="常规 22" xfId="223"/>
    <cellStyle name="常规 17 2" xfId="224"/>
    <cellStyle name="常规 22 2" xfId="225"/>
    <cellStyle name="常规 17 2 2" xfId="226"/>
    <cellStyle name="常规 22 2 2" xfId="227"/>
    <cellStyle name="常规 18" xfId="228"/>
    <cellStyle name="常规 23" xfId="229"/>
    <cellStyle name="常规 18 2" xfId="230"/>
    <cellStyle name="常规 23 2" xfId="231"/>
    <cellStyle name="常规 18 2 2" xfId="232"/>
    <cellStyle name="常规 19 3" xfId="233"/>
    <cellStyle name="常规 23 2 2" xfId="234"/>
    <cellStyle name="常规 19 2" xfId="235"/>
    <cellStyle name="常规 19 2 2" xfId="236"/>
    <cellStyle name="常规 2" xfId="237"/>
    <cellStyle name="常规 2 10" xfId="238"/>
    <cellStyle name="常规 2 2" xfId="239"/>
    <cellStyle name="常规 2 3" xfId="240"/>
    <cellStyle name="常规 2 4" xfId="241"/>
    <cellStyle name="常规 2 5" xfId="242"/>
    <cellStyle name="强调文字颜色 4 2" xfId="243"/>
    <cellStyle name="常规 2 6" xfId="244"/>
    <cellStyle name="常规 2 8" xfId="245"/>
    <cellStyle name="输入 2" xfId="246"/>
    <cellStyle name="常规 2 9" xfId="247"/>
    <cellStyle name="常规 22 3" xfId="248"/>
    <cellStyle name="常规 25" xfId="249"/>
    <cellStyle name="常规 30" xfId="250"/>
    <cellStyle name="常规 25 2" xfId="251"/>
    <cellStyle name="常规 25 2 2" xfId="252"/>
    <cellStyle name="常规 25 3" xfId="253"/>
    <cellStyle name="常规 27" xfId="254"/>
    <cellStyle name="常规 27 2" xfId="255"/>
    <cellStyle name="常规 27 3" xfId="256"/>
    <cellStyle name="常规 27 4" xfId="257"/>
    <cellStyle name="常规 28" xfId="258"/>
    <cellStyle name="常规 28 2" xfId="259"/>
    <cellStyle name="常规 28 3" xfId="260"/>
    <cellStyle name="常规 28 4" xfId="261"/>
    <cellStyle name="常规 29" xfId="262"/>
    <cellStyle name="常规 4" xfId="263"/>
    <cellStyle name="常规 4 2" xfId="264"/>
    <cellStyle name="常规 4 2 2" xfId="265"/>
    <cellStyle name="常规 4 3" xfId="266"/>
    <cellStyle name="常规 5 3 2" xfId="267"/>
    <cellStyle name="常规 5 4" xfId="268"/>
    <cellStyle name="常规 7" xfId="269"/>
    <cellStyle name="常规 8" xfId="270"/>
    <cellStyle name="常规 9" xfId="271"/>
    <cellStyle name="常规 9 2" xfId="272"/>
    <cellStyle name="常规 9 2 2" xfId="273"/>
    <cellStyle name="好 2" xfId="274"/>
    <cellStyle name="好 2 2" xfId="275"/>
    <cellStyle name="好 2 2 2" xfId="276"/>
    <cellStyle name="汇总 2" xfId="277"/>
    <cellStyle name="汇总 2 2" xfId="278"/>
    <cellStyle name="汇总 2 2 2" xfId="279"/>
    <cellStyle name="计算 2 3" xfId="280"/>
    <cellStyle name="检查单元格 2 3" xfId="281"/>
    <cellStyle name="解释性文本 2" xfId="282"/>
    <cellStyle name="警告文本 2" xfId="283"/>
    <cellStyle name="警告文本 2 2" xfId="284"/>
    <cellStyle name="警告文本 2 2 2" xfId="285"/>
    <cellStyle name="警告文本 2 3" xfId="286"/>
    <cellStyle name="链接单元格 2" xfId="287"/>
    <cellStyle name="链接单元格 2 2" xfId="288"/>
    <cellStyle name="链接单元格 2 2 2" xfId="289"/>
    <cellStyle name="链接单元格 2 3" xfId="290"/>
    <cellStyle name="强调文字颜色 1 2" xfId="291"/>
    <cellStyle name="强调文字颜色 1 2 2" xfId="292"/>
    <cellStyle name="强调文字颜色 1 2 2 2" xfId="293"/>
    <cellStyle name="强调文字颜色 2 2" xfId="294"/>
    <cellStyle name="强调文字颜色 2 2 2" xfId="295"/>
    <cellStyle name="强调文字颜色 2 2 2 2" xfId="296"/>
    <cellStyle name="强调文字颜色 3 2" xfId="297"/>
    <cellStyle name="强调文字颜色 3 2 2" xfId="298"/>
    <cellStyle name="适中 2 3" xfId="299"/>
    <cellStyle name="强调文字颜色 3 2 2 2" xfId="300"/>
    <cellStyle name="强调文字颜色 4 2 2" xfId="301"/>
    <cellStyle name="强调文字颜色 4 2 2 2" xfId="302"/>
    <cellStyle name="强调文字颜色 5 2" xfId="303"/>
    <cellStyle name="强调文字颜色 5 2 2" xfId="304"/>
    <cellStyle name="强调文字颜色 5 2 2 2" xfId="305"/>
    <cellStyle name="强调文字颜色 6 2" xfId="306"/>
    <cellStyle name="强调文字颜色 6 2 2" xfId="307"/>
    <cellStyle name="强调文字颜色 6 2 2 2" xfId="308"/>
    <cellStyle name="强调文字颜色 6 2 3" xfId="309"/>
    <cellStyle name="输入 2 2" xfId="310"/>
    <cellStyle name="输入 2 2 2" xfId="311"/>
    <cellStyle name="输入 2 3" xfId="312"/>
    <cellStyle name="注释 2" xfId="313"/>
    <cellStyle name="注释 2 2" xfId="314"/>
    <cellStyle name="注释 2 2 2" xfId="3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SheetLayoutView="100" workbookViewId="0" topLeftCell="A1">
      <selection activeCell="J10" sqref="J10"/>
    </sheetView>
  </sheetViews>
  <sheetFormatPr defaultColWidth="9.00390625" defaultRowHeight="14.25"/>
  <cols>
    <col min="1" max="1" width="5.125" style="0" customWidth="1"/>
    <col min="2" max="2" width="3.375" style="0" customWidth="1"/>
    <col min="3" max="3" width="11.25390625" style="0" customWidth="1"/>
    <col min="4" max="8" width="8.625" style="0" customWidth="1"/>
    <col min="9" max="9" width="8.875" style="0" customWidth="1"/>
    <col min="10" max="10" width="9.75390625" style="0" customWidth="1"/>
    <col min="11" max="15" width="8.625" style="0" customWidth="1"/>
    <col min="16" max="16" width="8.125" style="49" customWidth="1"/>
  </cols>
  <sheetData>
    <row r="1" spans="1:16" ht="5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ht="30.75" customHeight="1">
      <c r="A2" s="51" t="s">
        <v>1</v>
      </c>
      <c r="B2" s="52" t="s">
        <v>2</v>
      </c>
      <c r="C2" s="52"/>
      <c r="D2" s="52" t="s">
        <v>3</v>
      </c>
      <c r="E2" s="52"/>
      <c r="F2" s="52"/>
      <c r="G2" s="52"/>
      <c r="H2" s="52"/>
      <c r="I2" s="80" t="s">
        <v>4</v>
      </c>
      <c r="J2" s="81"/>
      <c r="K2" s="81"/>
      <c r="L2" s="81"/>
      <c r="M2" s="81"/>
      <c r="N2" s="81"/>
      <c r="O2" s="81"/>
      <c r="P2" s="82"/>
    </row>
    <row r="3" spans="1:16" ht="45" customHeight="1">
      <c r="A3" s="53"/>
      <c r="B3" s="54"/>
      <c r="C3" s="54"/>
      <c r="D3" s="55" t="s">
        <v>5</v>
      </c>
      <c r="E3" s="55" t="s">
        <v>6</v>
      </c>
      <c r="F3" s="55" t="s">
        <v>7</v>
      </c>
      <c r="G3" s="55" t="s">
        <v>8</v>
      </c>
      <c r="H3" s="55" t="s">
        <v>9</v>
      </c>
      <c r="I3" s="55" t="s">
        <v>10</v>
      </c>
      <c r="J3" s="55" t="s">
        <v>11</v>
      </c>
      <c r="K3" s="55" t="s">
        <v>12</v>
      </c>
      <c r="L3" s="55" t="s">
        <v>13</v>
      </c>
      <c r="M3" s="55" t="s">
        <v>14</v>
      </c>
      <c r="N3" s="55" t="s">
        <v>15</v>
      </c>
      <c r="O3" s="83" t="s">
        <v>16</v>
      </c>
      <c r="P3" s="84" t="s">
        <v>17</v>
      </c>
    </row>
    <row r="4" spans="1:16" ht="19.5" customHeight="1">
      <c r="A4" s="56">
        <v>1</v>
      </c>
      <c r="B4" s="57" t="s">
        <v>18</v>
      </c>
      <c r="C4" s="57"/>
      <c r="D4" s="58" t="e">
        <f>#REF!</f>
        <v>#REF!</v>
      </c>
      <c r="E4" s="58" t="e">
        <f>#REF!</f>
        <v>#REF!</v>
      </c>
      <c r="F4" s="58" t="e">
        <f>#REF!</f>
        <v>#REF!</v>
      </c>
      <c r="G4" s="58" t="e">
        <f>#REF!</f>
        <v>#REF!</v>
      </c>
      <c r="H4" s="58" t="e">
        <f>#REF!</f>
        <v>#REF!</v>
      </c>
      <c r="I4" s="85" t="e">
        <f>#REF!</f>
        <v>#REF!</v>
      </c>
      <c r="J4" s="86" t="e">
        <f aca="true" t="shared" si="0" ref="J4:J19">I4/D4</f>
        <v>#REF!</v>
      </c>
      <c r="K4" s="58" t="e">
        <f>#REF!</f>
        <v>#REF!</v>
      </c>
      <c r="L4" s="58" t="e">
        <f>#REF!</f>
        <v>#REF!</v>
      </c>
      <c r="M4" s="58" t="e">
        <f>#REF!</f>
        <v>#REF!</v>
      </c>
      <c r="N4" s="58" t="e">
        <f>#REF!</f>
        <v>#REF!</v>
      </c>
      <c r="O4" s="87" t="e">
        <f>#REF!</f>
        <v>#REF!</v>
      </c>
      <c r="P4" s="88" t="e">
        <f>#REF!</f>
        <v>#REF!</v>
      </c>
    </row>
    <row r="5" spans="1:16" ht="19.5" customHeight="1">
      <c r="A5" s="59">
        <v>2</v>
      </c>
      <c r="B5" s="60" t="s">
        <v>19</v>
      </c>
      <c r="C5" s="60"/>
      <c r="D5" s="61" t="e">
        <f>#REF!</f>
        <v>#REF!</v>
      </c>
      <c r="E5" s="61" t="e">
        <f>#REF!</f>
        <v>#REF!</v>
      </c>
      <c r="F5" s="61" t="e">
        <f>#REF!</f>
        <v>#REF!</v>
      </c>
      <c r="G5" s="61" t="e">
        <f>#REF!</f>
        <v>#REF!</v>
      </c>
      <c r="H5" s="61" t="e">
        <f>#REF!</f>
        <v>#REF!</v>
      </c>
      <c r="I5" s="89" t="e">
        <f>#REF!</f>
        <v>#REF!</v>
      </c>
      <c r="J5" s="90" t="e">
        <f t="shared" si="0"/>
        <v>#REF!</v>
      </c>
      <c r="K5" s="61" t="e">
        <f>#REF!</f>
        <v>#REF!</v>
      </c>
      <c r="L5" s="61" t="e">
        <f>#REF!</f>
        <v>#REF!</v>
      </c>
      <c r="M5" s="61" t="e">
        <f>#REF!</f>
        <v>#REF!</v>
      </c>
      <c r="N5" s="61" t="e">
        <f>#REF!</f>
        <v>#REF!</v>
      </c>
      <c r="O5" s="91" t="e">
        <f>#REF!</f>
        <v>#REF!</v>
      </c>
      <c r="P5" s="92" t="e">
        <f>#REF!</f>
        <v>#REF!</v>
      </c>
    </row>
    <row r="6" spans="1:16" ht="19.5" customHeight="1">
      <c r="A6" s="59">
        <v>3</v>
      </c>
      <c r="B6" s="60" t="s">
        <v>20</v>
      </c>
      <c r="C6" s="60"/>
      <c r="D6" s="61" t="e">
        <f>#REF!</f>
        <v>#REF!</v>
      </c>
      <c r="E6" s="61" t="e">
        <f>#REF!</f>
        <v>#REF!</v>
      </c>
      <c r="F6" s="61" t="e">
        <f>#REF!</f>
        <v>#REF!</v>
      </c>
      <c r="G6" s="61" t="e">
        <f>#REF!</f>
        <v>#REF!</v>
      </c>
      <c r="H6" s="61" t="e">
        <f>#REF!</f>
        <v>#REF!</v>
      </c>
      <c r="I6" s="89" t="e">
        <f>#REF!</f>
        <v>#REF!</v>
      </c>
      <c r="J6" s="90" t="e">
        <f t="shared" si="0"/>
        <v>#REF!</v>
      </c>
      <c r="K6" s="61" t="e">
        <f>#REF!</f>
        <v>#REF!</v>
      </c>
      <c r="L6" s="61" t="e">
        <f>#REF!</f>
        <v>#REF!</v>
      </c>
      <c r="M6" s="61" t="e">
        <f>#REF!</f>
        <v>#REF!</v>
      </c>
      <c r="N6" s="61" t="e">
        <f>#REF!</f>
        <v>#REF!</v>
      </c>
      <c r="O6" s="91" t="e">
        <f>#REF!</f>
        <v>#REF!</v>
      </c>
      <c r="P6" s="92" t="e">
        <f>#REF!</f>
        <v>#REF!</v>
      </c>
    </row>
    <row r="7" spans="1:16" ht="19.5" customHeight="1">
      <c r="A7" s="59">
        <v>4</v>
      </c>
      <c r="B7" s="60" t="s">
        <v>21</v>
      </c>
      <c r="C7" s="60"/>
      <c r="D7" s="61" t="e">
        <f>#REF!</f>
        <v>#REF!</v>
      </c>
      <c r="E7" s="61" t="e">
        <f>#REF!</f>
        <v>#REF!</v>
      </c>
      <c r="F7" s="61" t="e">
        <f>#REF!</f>
        <v>#REF!</v>
      </c>
      <c r="G7" s="61" t="e">
        <f>#REF!</f>
        <v>#REF!</v>
      </c>
      <c r="H7" s="61" t="e">
        <f>#REF!</f>
        <v>#REF!</v>
      </c>
      <c r="I7" s="89" t="e">
        <f>#REF!</f>
        <v>#REF!</v>
      </c>
      <c r="J7" s="90" t="e">
        <f t="shared" si="0"/>
        <v>#REF!</v>
      </c>
      <c r="K7" s="61" t="e">
        <f>#REF!</f>
        <v>#REF!</v>
      </c>
      <c r="L7" s="61" t="e">
        <f>#REF!</f>
        <v>#REF!</v>
      </c>
      <c r="M7" s="61" t="e">
        <f>#REF!</f>
        <v>#REF!</v>
      </c>
      <c r="N7" s="61" t="e">
        <f>#REF!</f>
        <v>#REF!</v>
      </c>
      <c r="O7" s="91" t="e">
        <f>#REF!</f>
        <v>#REF!</v>
      </c>
      <c r="P7" s="92" t="e">
        <f>#REF!</f>
        <v>#REF!</v>
      </c>
    </row>
    <row r="8" spans="1:16" ht="19.5" customHeight="1">
      <c r="A8" s="59">
        <v>5</v>
      </c>
      <c r="B8" s="60" t="s">
        <v>22</v>
      </c>
      <c r="C8" s="60"/>
      <c r="D8" s="61">
        <v>9</v>
      </c>
      <c r="E8" s="61">
        <v>49</v>
      </c>
      <c r="F8" s="61">
        <v>8</v>
      </c>
      <c r="G8" s="61" t="e">
        <f>八陡镇!#REF!</f>
        <v>#REF!</v>
      </c>
      <c r="H8" s="61" t="e">
        <f>八陡镇!#REF!</f>
        <v>#REF!</v>
      </c>
      <c r="I8" s="89" t="e">
        <f>八陡镇!#REF!</f>
        <v>#REF!</v>
      </c>
      <c r="J8" s="90" t="e">
        <f t="shared" si="0"/>
        <v>#REF!</v>
      </c>
      <c r="K8" s="61" t="e">
        <f>八陡镇!#REF!</f>
        <v>#REF!</v>
      </c>
      <c r="L8" s="61" t="e">
        <f>八陡镇!#REF!</f>
        <v>#REF!</v>
      </c>
      <c r="M8" s="61" t="e">
        <f>八陡镇!#REF!</f>
        <v>#REF!</v>
      </c>
      <c r="N8" s="61" t="e">
        <f>八陡镇!#REF!</f>
        <v>#REF!</v>
      </c>
      <c r="O8" s="91" t="e">
        <f>八陡镇!#REF!</f>
        <v>#REF!</v>
      </c>
      <c r="P8" s="92" t="e">
        <f>八陡镇!#REF!</f>
        <v>#REF!</v>
      </c>
    </row>
    <row r="9" spans="1:16" ht="19.5" customHeight="1">
      <c r="A9" s="59">
        <v>6</v>
      </c>
      <c r="B9" s="60" t="s">
        <v>23</v>
      </c>
      <c r="C9" s="60"/>
      <c r="D9" s="61" t="e">
        <f>#REF!</f>
        <v>#REF!</v>
      </c>
      <c r="E9" s="61" t="e">
        <f>#REF!</f>
        <v>#REF!</v>
      </c>
      <c r="F9" s="61" t="e">
        <f>#REF!</f>
        <v>#REF!</v>
      </c>
      <c r="G9" s="61" t="e">
        <f>#REF!</f>
        <v>#REF!</v>
      </c>
      <c r="H9" s="61" t="e">
        <f>#REF!</f>
        <v>#REF!</v>
      </c>
      <c r="I9" s="89" t="e">
        <f>#REF!</f>
        <v>#REF!</v>
      </c>
      <c r="J9" s="90" t="e">
        <f t="shared" si="0"/>
        <v>#REF!</v>
      </c>
      <c r="K9" s="61" t="e">
        <f>#REF!</f>
        <v>#REF!</v>
      </c>
      <c r="L9" s="61" t="e">
        <f>#REF!</f>
        <v>#REF!</v>
      </c>
      <c r="M9" s="61" t="e">
        <f>#REF!</f>
        <v>#REF!</v>
      </c>
      <c r="N9" s="61" t="e">
        <f>#REF!</f>
        <v>#REF!</v>
      </c>
      <c r="O9" s="91" t="e">
        <f>#REF!</f>
        <v>#REF!</v>
      </c>
      <c r="P9" s="92" t="e">
        <f>#REF!</f>
        <v>#REF!</v>
      </c>
    </row>
    <row r="10" spans="1:16" ht="19.5" customHeight="1">
      <c r="A10" s="59">
        <v>7</v>
      </c>
      <c r="B10" s="60" t="s">
        <v>24</v>
      </c>
      <c r="C10" s="60"/>
      <c r="D10" s="61" t="e">
        <f>#REF!</f>
        <v>#REF!</v>
      </c>
      <c r="E10" s="61" t="e">
        <f>#REF!</f>
        <v>#REF!</v>
      </c>
      <c r="F10" s="61" t="e">
        <f>#REF!</f>
        <v>#REF!</v>
      </c>
      <c r="G10" s="61" t="e">
        <f>#REF!</f>
        <v>#REF!</v>
      </c>
      <c r="H10" s="61" t="e">
        <f>#REF!</f>
        <v>#REF!</v>
      </c>
      <c r="I10" s="89" t="e">
        <f>#REF!</f>
        <v>#REF!</v>
      </c>
      <c r="J10" s="90" t="e">
        <f t="shared" si="0"/>
        <v>#REF!</v>
      </c>
      <c r="K10" s="61" t="e">
        <f>#REF!</f>
        <v>#REF!</v>
      </c>
      <c r="L10" s="61" t="e">
        <f>#REF!</f>
        <v>#REF!</v>
      </c>
      <c r="M10" s="61" t="e">
        <f>#REF!</f>
        <v>#REF!</v>
      </c>
      <c r="N10" s="61" t="e">
        <f>#REF!</f>
        <v>#REF!</v>
      </c>
      <c r="O10" s="91" t="e">
        <f>#REF!</f>
        <v>#REF!</v>
      </c>
      <c r="P10" s="92" t="e">
        <f>#REF!</f>
        <v>#REF!</v>
      </c>
    </row>
    <row r="11" spans="1:16" ht="19.5" customHeight="1">
      <c r="A11" s="59">
        <v>8</v>
      </c>
      <c r="B11" s="60" t="s">
        <v>25</v>
      </c>
      <c r="C11" s="60"/>
      <c r="D11" s="61" t="e">
        <f>#REF!</f>
        <v>#REF!</v>
      </c>
      <c r="E11" s="61" t="e">
        <f>#REF!</f>
        <v>#REF!</v>
      </c>
      <c r="F11" s="61" t="e">
        <f>#REF!</f>
        <v>#REF!</v>
      </c>
      <c r="G11" s="61" t="e">
        <f>#REF!</f>
        <v>#REF!</v>
      </c>
      <c r="H11" s="61" t="e">
        <f>#REF!</f>
        <v>#REF!</v>
      </c>
      <c r="I11" s="89" t="e">
        <f>#REF!</f>
        <v>#REF!</v>
      </c>
      <c r="J11" s="90" t="e">
        <f t="shared" si="0"/>
        <v>#REF!</v>
      </c>
      <c r="K11" s="61" t="e">
        <f>#REF!</f>
        <v>#REF!</v>
      </c>
      <c r="L11" s="61" t="e">
        <f>#REF!</f>
        <v>#REF!</v>
      </c>
      <c r="M11" s="61" t="e">
        <f>#REF!</f>
        <v>#REF!</v>
      </c>
      <c r="N11" s="61" t="e">
        <f>#REF!</f>
        <v>#REF!</v>
      </c>
      <c r="O11" s="91" t="e">
        <f>#REF!</f>
        <v>#REF!</v>
      </c>
      <c r="P11" s="92" t="e">
        <f>#REF!</f>
        <v>#REF!</v>
      </c>
    </row>
    <row r="12" spans="1:16" ht="19.5" customHeight="1">
      <c r="A12" s="59">
        <v>9</v>
      </c>
      <c r="B12" s="60" t="s">
        <v>26</v>
      </c>
      <c r="C12" s="60"/>
      <c r="D12" s="61" t="e">
        <f>#REF!</f>
        <v>#REF!</v>
      </c>
      <c r="E12" s="61" t="e">
        <f>#REF!</f>
        <v>#REF!</v>
      </c>
      <c r="F12" s="61" t="e">
        <f>#REF!</f>
        <v>#REF!</v>
      </c>
      <c r="G12" s="61" t="e">
        <f>#REF!</f>
        <v>#REF!</v>
      </c>
      <c r="H12" s="61" t="e">
        <f>#REF!</f>
        <v>#REF!</v>
      </c>
      <c r="I12" s="89" t="e">
        <f>#REF!</f>
        <v>#REF!</v>
      </c>
      <c r="J12" s="90" t="e">
        <f t="shared" si="0"/>
        <v>#REF!</v>
      </c>
      <c r="K12" s="61" t="e">
        <f>#REF!</f>
        <v>#REF!</v>
      </c>
      <c r="L12" s="61" t="e">
        <f>#REF!</f>
        <v>#REF!</v>
      </c>
      <c r="M12" s="61" t="e">
        <f>#REF!</f>
        <v>#REF!</v>
      </c>
      <c r="N12" s="61" t="e">
        <f>#REF!</f>
        <v>#REF!</v>
      </c>
      <c r="O12" s="91" t="e">
        <f>#REF!</f>
        <v>#REF!</v>
      </c>
      <c r="P12" s="92" t="e">
        <f>#REF!</f>
        <v>#REF!</v>
      </c>
    </row>
    <row r="13" spans="1:16" ht="19.5" customHeight="1">
      <c r="A13" s="62">
        <v>10</v>
      </c>
      <c r="B13" s="63" t="s">
        <v>27</v>
      </c>
      <c r="C13" s="63"/>
      <c r="D13" s="64" t="e">
        <f>#REF!</f>
        <v>#REF!</v>
      </c>
      <c r="E13" s="64" t="e">
        <f>#REF!</f>
        <v>#REF!</v>
      </c>
      <c r="F13" s="64" t="e">
        <f>#REF!</f>
        <v>#REF!</v>
      </c>
      <c r="G13" s="64" t="e">
        <f>#REF!</f>
        <v>#REF!</v>
      </c>
      <c r="H13" s="64" t="e">
        <f>#REF!</f>
        <v>#REF!</v>
      </c>
      <c r="I13" s="93" t="e">
        <f>#REF!</f>
        <v>#REF!</v>
      </c>
      <c r="J13" s="94" t="e">
        <f t="shared" si="0"/>
        <v>#REF!</v>
      </c>
      <c r="K13" s="64" t="e">
        <f>#REF!</f>
        <v>#REF!</v>
      </c>
      <c r="L13" s="64" t="e">
        <f>#REF!</f>
        <v>#REF!</v>
      </c>
      <c r="M13" s="64" t="e">
        <f>#REF!</f>
        <v>#REF!</v>
      </c>
      <c r="N13" s="64" t="e">
        <f>#REF!</f>
        <v>#REF!</v>
      </c>
      <c r="O13" s="95" t="e">
        <f>#REF!</f>
        <v>#REF!</v>
      </c>
      <c r="P13" s="96" t="e">
        <f>#REF!</f>
        <v>#REF!</v>
      </c>
    </row>
    <row r="14" spans="1:16" s="48" customFormat="1" ht="34.5" customHeight="1">
      <c r="A14" s="65" t="s">
        <v>28</v>
      </c>
      <c r="B14" s="66"/>
      <c r="C14" s="66"/>
      <c r="D14" s="67" t="e">
        <f aca="true" t="shared" si="1" ref="D14:I14">SUM(D4:D13)</f>
        <v>#REF!</v>
      </c>
      <c r="E14" s="67" t="e">
        <f t="shared" si="1"/>
        <v>#REF!</v>
      </c>
      <c r="F14" s="67" t="e">
        <f t="shared" si="1"/>
        <v>#REF!</v>
      </c>
      <c r="G14" s="67" t="e">
        <f t="shared" si="1"/>
        <v>#REF!</v>
      </c>
      <c r="H14" s="67" t="e">
        <f t="shared" si="1"/>
        <v>#REF!</v>
      </c>
      <c r="I14" s="97" t="e">
        <f t="shared" si="1"/>
        <v>#REF!</v>
      </c>
      <c r="J14" s="98" t="e">
        <f t="shared" si="0"/>
        <v>#REF!</v>
      </c>
      <c r="K14" s="67" t="e">
        <f aca="true" t="shared" si="2" ref="J14:P14">SUM(K4:K13)</f>
        <v>#REF!</v>
      </c>
      <c r="L14" s="97" t="e">
        <f t="shared" si="2"/>
        <v>#REF!</v>
      </c>
      <c r="M14" s="97" t="e">
        <f t="shared" si="2"/>
        <v>#REF!</v>
      </c>
      <c r="N14" s="97" t="e">
        <f t="shared" si="2"/>
        <v>#REF!</v>
      </c>
      <c r="O14" s="99" t="e">
        <f t="shared" si="2"/>
        <v>#REF!</v>
      </c>
      <c r="P14" s="100" t="e">
        <f t="shared" si="2"/>
        <v>#REF!</v>
      </c>
    </row>
    <row r="15" spans="1:16" ht="19.5" customHeight="1">
      <c r="A15" s="68" t="s">
        <v>29</v>
      </c>
      <c r="B15" s="69"/>
      <c r="C15" s="70" t="s">
        <v>30</v>
      </c>
      <c r="D15" s="71">
        <f>'大队监察一组'!B2</f>
        <v>0</v>
      </c>
      <c r="E15" s="71">
        <f>'大队监察一组'!D2</f>
        <v>0</v>
      </c>
      <c r="F15" s="71">
        <f>'大队监察一组'!E2</f>
        <v>0</v>
      </c>
      <c r="G15" s="71">
        <f>'大队监察一组'!F2</f>
        <v>0</v>
      </c>
      <c r="H15" s="71">
        <f>'大队监察一组'!G2</f>
        <v>0</v>
      </c>
      <c r="I15" s="101">
        <f>'大队监察一组'!C2</f>
        <v>0</v>
      </c>
      <c r="J15" s="102" t="e">
        <f t="shared" si="0"/>
        <v>#DIV/0!</v>
      </c>
      <c r="K15" s="71">
        <f>'大队监察一组'!H2</f>
        <v>0</v>
      </c>
      <c r="L15" s="71">
        <f>'大队监察一组'!I2</f>
        <v>0</v>
      </c>
      <c r="M15" s="71">
        <f>'大队监察一组'!J2</f>
        <v>0</v>
      </c>
      <c r="N15" s="71">
        <f>'大队监察一组'!K2</f>
        <v>0</v>
      </c>
      <c r="O15" s="103">
        <f>'大队监察一组'!L2</f>
        <v>0</v>
      </c>
      <c r="P15" s="104">
        <f>'大队监察一组'!M2</f>
        <v>0</v>
      </c>
    </row>
    <row r="16" spans="1:16" ht="19.5" customHeight="1">
      <c r="A16" s="72"/>
      <c r="B16" s="73"/>
      <c r="C16" s="74" t="s">
        <v>31</v>
      </c>
      <c r="D16" s="61">
        <f>'大队监察二组'!B2</f>
        <v>0</v>
      </c>
      <c r="E16" s="61">
        <f>'大队监察二组'!D2</f>
        <v>0</v>
      </c>
      <c r="F16" s="61">
        <f>'大队监察二组'!E2</f>
        <v>0</v>
      </c>
      <c r="G16" s="61">
        <f>'大队监察二组'!F2</f>
        <v>0</v>
      </c>
      <c r="H16" s="61">
        <f>'大队监察二组'!G2</f>
        <v>0</v>
      </c>
      <c r="I16" s="89">
        <f>'大队监察二组'!C2</f>
        <v>0</v>
      </c>
      <c r="J16" s="90" t="e">
        <f t="shared" si="0"/>
        <v>#DIV/0!</v>
      </c>
      <c r="K16" s="61">
        <f>'大队监察二组'!H2</f>
        <v>0</v>
      </c>
      <c r="L16" s="61">
        <f>'大队监察二组'!I2</f>
        <v>0</v>
      </c>
      <c r="M16" s="61">
        <f>'大队监察二组'!J2</f>
        <v>0</v>
      </c>
      <c r="N16" s="61">
        <f>'大队监察二组'!K2</f>
        <v>0</v>
      </c>
      <c r="O16" s="91">
        <f>'大队监察二组'!L2</f>
        <v>0</v>
      </c>
      <c r="P16" s="92">
        <f>'大队监察二组'!M2</f>
        <v>0</v>
      </c>
    </row>
    <row r="17" spans="1:16" ht="19.5" customHeight="1">
      <c r="A17" s="72"/>
      <c r="B17" s="73"/>
      <c r="C17" s="74" t="s">
        <v>32</v>
      </c>
      <c r="D17" s="61">
        <f>'大队监察三组'!B2</f>
        <v>0</v>
      </c>
      <c r="E17" s="61">
        <f>'大队监察三组'!D2</f>
        <v>0</v>
      </c>
      <c r="F17" s="61">
        <f>'大队监察三组'!E2</f>
        <v>0</v>
      </c>
      <c r="G17" s="61">
        <f>'大队监察三组'!F2</f>
        <v>0</v>
      </c>
      <c r="H17" s="61">
        <f>'大队监察三组'!G2</f>
        <v>0</v>
      </c>
      <c r="I17" s="89">
        <f>'大队监察三组'!C2</f>
        <v>0</v>
      </c>
      <c r="J17" s="90" t="e">
        <f t="shared" si="0"/>
        <v>#DIV/0!</v>
      </c>
      <c r="K17" s="61">
        <f>'大队监察三组'!H2</f>
        <v>0</v>
      </c>
      <c r="L17" s="61">
        <f>'大队监察三组'!I2</f>
        <v>0</v>
      </c>
      <c r="M17" s="61">
        <f>'大队监察三组'!J2</f>
        <v>0</v>
      </c>
      <c r="N17" s="61">
        <f>'大队监察三组'!K2</f>
        <v>0</v>
      </c>
      <c r="O17" s="91">
        <f>'大队监察三组'!L2</f>
        <v>0</v>
      </c>
      <c r="P17" s="92">
        <f>'大队监察三组'!M2</f>
        <v>0</v>
      </c>
    </row>
    <row r="18" spans="1:16" s="48" customFormat="1" ht="19.5" customHeight="1">
      <c r="A18" s="75"/>
      <c r="B18" s="76"/>
      <c r="C18" s="77" t="s">
        <v>33</v>
      </c>
      <c r="D18" s="78">
        <f aca="true" t="shared" si="3" ref="D18:I18">SUM(D15:D17)</f>
        <v>0</v>
      </c>
      <c r="E18" s="78">
        <f t="shared" si="3"/>
        <v>0</v>
      </c>
      <c r="F18" s="78">
        <f t="shared" si="3"/>
        <v>0</v>
      </c>
      <c r="G18" s="78">
        <f t="shared" si="3"/>
        <v>0</v>
      </c>
      <c r="H18" s="78">
        <f t="shared" si="3"/>
        <v>0</v>
      </c>
      <c r="I18" s="105">
        <f t="shared" si="3"/>
        <v>0</v>
      </c>
      <c r="J18" s="106" t="e">
        <f t="shared" si="0"/>
        <v>#DIV/0!</v>
      </c>
      <c r="K18" s="78">
        <f aca="true" t="shared" si="4" ref="K18:P18">SUM(K15:K17)</f>
        <v>0</v>
      </c>
      <c r="L18" s="105">
        <f t="shared" si="4"/>
        <v>0</v>
      </c>
      <c r="M18" s="105">
        <f t="shared" si="4"/>
        <v>0</v>
      </c>
      <c r="N18" s="78">
        <f t="shared" si="4"/>
        <v>0</v>
      </c>
      <c r="O18" s="107">
        <f t="shared" si="4"/>
        <v>0</v>
      </c>
      <c r="P18" s="108">
        <f t="shared" si="4"/>
        <v>0</v>
      </c>
    </row>
    <row r="19" spans="1:16" s="48" customFormat="1" ht="34.5" customHeight="1">
      <c r="A19" s="65" t="s">
        <v>34</v>
      </c>
      <c r="B19" s="79"/>
      <c r="C19" s="79"/>
      <c r="D19" s="67" t="e">
        <f>D14+D18</f>
        <v>#REF!</v>
      </c>
      <c r="E19" s="67" t="e">
        <f>E14+E18</f>
        <v>#REF!</v>
      </c>
      <c r="F19" s="67" t="e">
        <f aca="true" t="shared" si="5" ref="F19:K19">F14+F18</f>
        <v>#REF!</v>
      </c>
      <c r="G19" s="67" t="e">
        <f t="shared" si="5"/>
        <v>#REF!</v>
      </c>
      <c r="H19" s="67" t="e">
        <f t="shared" si="5"/>
        <v>#REF!</v>
      </c>
      <c r="I19" s="97" t="e">
        <f t="shared" si="5"/>
        <v>#REF!</v>
      </c>
      <c r="J19" s="98" t="e">
        <f t="shared" si="0"/>
        <v>#REF!</v>
      </c>
      <c r="K19" s="67" t="e">
        <f t="shared" si="5"/>
        <v>#REF!</v>
      </c>
      <c r="L19" s="67" t="s">
        <v>35</v>
      </c>
      <c r="M19" s="67" t="s">
        <v>35</v>
      </c>
      <c r="N19" s="67" t="s">
        <v>35</v>
      </c>
      <c r="O19" s="109" t="s">
        <v>35</v>
      </c>
      <c r="P19" s="100" t="e">
        <f>P14+P18</f>
        <v>#REF!</v>
      </c>
    </row>
  </sheetData>
  <sheetProtection/>
  <mergeCells count="18">
    <mergeCell ref="A1:P1"/>
    <mergeCell ref="D2:H2"/>
    <mergeCell ref="I2:P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14:C14"/>
    <mergeCell ref="A19:C19"/>
    <mergeCell ref="A2:A3"/>
    <mergeCell ref="B2:C3"/>
    <mergeCell ref="A15:B18"/>
  </mergeCells>
  <printOptions/>
  <pageMargins left="0.275" right="0.275" top="0.3145833333333333" bottom="0.3541666666666667" header="0.19652777777777777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"/>
  <sheetViews>
    <sheetView zoomScale="85" zoomScaleNormal="85" zoomScaleSheetLayoutView="100" workbookViewId="0" topLeftCell="A1">
      <pane ySplit="5" topLeftCell="A6" activePane="bottomLeft" state="frozen"/>
      <selection pane="bottomLeft" activeCell="A6" sqref="A6"/>
    </sheetView>
  </sheetViews>
  <sheetFormatPr defaultColWidth="9.00390625" defaultRowHeight="14.25"/>
  <cols>
    <col min="1" max="1" width="3.25390625" style="45" customWidth="1"/>
    <col min="2" max="2" width="22.75390625" style="45" customWidth="1"/>
    <col min="3" max="3" width="9.125" style="45" customWidth="1"/>
    <col min="4" max="7" width="6.625" style="45" customWidth="1"/>
    <col min="8" max="8" width="27.50390625" style="45" customWidth="1"/>
    <col min="9" max="9" width="17.625" style="45" customWidth="1"/>
    <col min="10" max="10" width="18.625" style="45" customWidth="1"/>
    <col min="11" max="12" width="10.625" style="45" customWidth="1"/>
    <col min="13" max="13" width="9.125" style="45" customWidth="1"/>
    <col min="14" max="14" width="10.00390625" style="45" customWidth="1"/>
    <col min="15" max="15" width="9.125" style="45" customWidth="1"/>
    <col min="16" max="16" width="10.625" style="45" customWidth="1"/>
    <col min="17" max="17" width="9.00390625" style="45" customWidth="1"/>
    <col min="18" max="18" width="9.375" style="45" bestFit="1" customWidth="1"/>
    <col min="19" max="19" width="10.125" style="45" bestFit="1" customWidth="1"/>
    <col min="20" max="16384" width="9.00390625" style="45" customWidth="1"/>
  </cols>
  <sheetData>
    <row r="1" spans="1:20" ht="33.75" customHeight="1">
      <c r="A1" s="26" t="s">
        <v>36</v>
      </c>
      <c r="B1" s="27" t="s">
        <v>37</v>
      </c>
      <c r="C1" s="27" t="s">
        <v>10</v>
      </c>
      <c r="D1" s="27" t="s">
        <v>38</v>
      </c>
      <c r="E1" s="27" t="s">
        <v>39</v>
      </c>
      <c r="F1" s="27" t="s">
        <v>40</v>
      </c>
      <c r="G1" s="27" t="s">
        <v>41</v>
      </c>
      <c r="H1" s="28" t="s">
        <v>42</v>
      </c>
      <c r="I1" s="10" t="s">
        <v>43</v>
      </c>
      <c r="J1" s="10" t="s">
        <v>44</v>
      </c>
      <c r="K1" s="10" t="s">
        <v>45</v>
      </c>
      <c r="L1" s="10" t="s">
        <v>46</v>
      </c>
      <c r="M1" s="34" t="s">
        <v>17</v>
      </c>
      <c r="N1" s="46"/>
      <c r="O1" s="46"/>
      <c r="P1" s="46"/>
      <c r="Q1" s="46"/>
      <c r="R1" s="46"/>
      <c r="S1" s="46"/>
      <c r="T1" s="46"/>
    </row>
    <row r="2" spans="1:20" s="44" customFormat="1" ht="45.75" customHeight="1">
      <c r="A2" s="26"/>
      <c r="B2" s="26">
        <f>COUNTA(B6:B947)</f>
        <v>0</v>
      </c>
      <c r="C2" s="26">
        <f>COUNTA(H6:H947)</f>
        <v>0</v>
      </c>
      <c r="D2" s="26">
        <f>SUM(D6:D947)</f>
        <v>0</v>
      </c>
      <c r="E2" s="26">
        <f>SUM(E6:E947)</f>
        <v>0</v>
      </c>
      <c r="F2" s="26">
        <f>SUM(F6:F947)</f>
        <v>0</v>
      </c>
      <c r="G2" s="26">
        <f>COUNTIF(G6:G947,"是")</f>
        <v>0</v>
      </c>
      <c r="H2" s="26">
        <f>SUM(Q6:Q947)</f>
        <v>0</v>
      </c>
      <c r="I2" s="34">
        <f>COUNTIF(K6:K959,"博山区应急管理局")</f>
        <v>0</v>
      </c>
      <c r="J2" s="34">
        <f>SUMPRODUCT(SUMIF(K6:K959,"博山区应急管理局",Q6:Q959))</f>
        <v>0</v>
      </c>
      <c r="K2" s="36">
        <f>SUM(COUNTIF(K6:K959,"山东省应急管理厅")+COUNTIF(K6:K959,"淄博市应急管理局"))</f>
        <v>0</v>
      </c>
      <c r="L2" s="36">
        <f>SUMPRODUCT(SUMIF(K6:K959,{"山东省应急管理厅","淄博市应急管理局"},Q6:Q959))</f>
        <v>0</v>
      </c>
      <c r="M2" s="37">
        <f>COUNTA(R6:R963)</f>
        <v>0</v>
      </c>
      <c r="N2" s="38"/>
      <c r="O2" s="38"/>
      <c r="P2" s="38"/>
      <c r="Q2" s="41"/>
      <c r="R2" s="38"/>
      <c r="S2" s="38"/>
      <c r="T2" s="41"/>
    </row>
    <row r="3" spans="1:20" ht="42.75" customHeight="1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44" customFormat="1" ht="25.5" customHeight="1">
      <c r="A4" s="29" t="s">
        <v>1</v>
      </c>
      <c r="B4" s="29" t="s">
        <v>48</v>
      </c>
      <c r="C4" s="26" t="s">
        <v>49</v>
      </c>
      <c r="D4" s="26"/>
      <c r="E4" s="26"/>
      <c r="F4" s="26"/>
      <c r="G4" s="26"/>
      <c r="H4" s="30" t="s">
        <v>50</v>
      </c>
      <c r="I4" s="39"/>
      <c r="J4" s="39"/>
      <c r="K4" s="39"/>
      <c r="L4" s="39"/>
      <c r="M4" s="39"/>
      <c r="N4" s="39"/>
      <c r="O4" s="40"/>
      <c r="P4" s="30" t="s">
        <v>51</v>
      </c>
      <c r="Q4" s="39"/>
      <c r="R4" s="39"/>
      <c r="S4" s="40"/>
      <c r="T4" s="29"/>
      <c r="U4" s="47"/>
    </row>
    <row r="5" spans="1:20" s="44" customFormat="1" ht="45.75" customHeight="1">
      <c r="A5" s="31"/>
      <c r="B5" s="31"/>
      <c r="C5" s="32" t="s">
        <v>52</v>
      </c>
      <c r="D5" s="33" t="s">
        <v>38</v>
      </c>
      <c r="E5" s="33" t="s">
        <v>39</v>
      </c>
      <c r="F5" s="33" t="s">
        <v>40</v>
      </c>
      <c r="G5" s="33" t="s">
        <v>53</v>
      </c>
      <c r="H5" s="28" t="s">
        <v>54</v>
      </c>
      <c r="I5" s="28" t="s">
        <v>55</v>
      </c>
      <c r="J5" s="28" t="s">
        <v>56</v>
      </c>
      <c r="K5" s="28" t="s">
        <v>57</v>
      </c>
      <c r="L5" s="28" t="s">
        <v>58</v>
      </c>
      <c r="M5" s="28" t="s">
        <v>59</v>
      </c>
      <c r="N5" s="28" t="s">
        <v>60</v>
      </c>
      <c r="O5" s="28" t="s">
        <v>61</v>
      </c>
      <c r="P5" s="28" t="s">
        <v>62</v>
      </c>
      <c r="Q5" s="28" t="s">
        <v>42</v>
      </c>
      <c r="R5" s="28" t="s">
        <v>63</v>
      </c>
      <c r="S5" s="28" t="s">
        <v>64</v>
      </c>
      <c r="T5" s="11"/>
    </row>
  </sheetData>
  <sheetProtection/>
  <mergeCells count="8">
    <mergeCell ref="A3:T3"/>
    <mergeCell ref="C4:G4"/>
    <mergeCell ref="H4:O4"/>
    <mergeCell ref="P4:S4"/>
    <mergeCell ref="A1:A2"/>
    <mergeCell ref="A4:A5"/>
    <mergeCell ref="B4:B5"/>
    <mergeCell ref="T4:T5"/>
  </mergeCells>
  <printOptions/>
  <pageMargins left="0.7513888888888889" right="0.7513888888888889" top="1" bottom="1" header="0.5" footer="0.5"/>
  <pageSetup horizontalDpi="600" verticalDpi="600" orientation="landscape" paperSize="9" scale="5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"/>
  <sheetViews>
    <sheetView zoomScale="85" zoomScaleNormal="85" zoomScaleSheetLayoutView="100" workbookViewId="0" topLeftCell="A1">
      <pane ySplit="5" topLeftCell="A9" activePane="bottomLeft" state="frozen"/>
      <selection pane="bottomLeft" activeCell="A3" sqref="A3:T3"/>
    </sheetView>
  </sheetViews>
  <sheetFormatPr defaultColWidth="9.00390625" defaultRowHeight="14.25"/>
  <cols>
    <col min="1" max="1" width="3.25390625" style="2" customWidth="1"/>
    <col min="2" max="2" width="22.75390625" style="2" customWidth="1"/>
    <col min="3" max="3" width="9.125" style="2" customWidth="1"/>
    <col min="4" max="7" width="6.625" style="2" customWidth="1"/>
    <col min="8" max="8" width="27.50390625" style="2" customWidth="1"/>
    <col min="9" max="9" width="17.625" style="2" customWidth="1"/>
    <col min="10" max="10" width="18.625" style="2" customWidth="1"/>
    <col min="11" max="12" width="10.625" style="2" customWidth="1"/>
    <col min="13" max="13" width="9.125" style="2" customWidth="1"/>
    <col min="14" max="14" width="10.00390625" style="2" customWidth="1"/>
    <col min="15" max="15" width="9.125" style="2" customWidth="1"/>
    <col min="16" max="16" width="10.625" style="2" customWidth="1"/>
    <col min="17" max="17" width="9.00390625" style="2" customWidth="1"/>
    <col min="18" max="19" width="9.25390625" style="2" bestFit="1" customWidth="1"/>
    <col min="20" max="16384" width="9.00390625" style="2" customWidth="1"/>
  </cols>
  <sheetData>
    <row r="1" spans="1:20" ht="33.75" customHeight="1">
      <c r="A1" s="26" t="s">
        <v>36</v>
      </c>
      <c r="B1" s="27" t="s">
        <v>37</v>
      </c>
      <c r="C1" s="27" t="s">
        <v>10</v>
      </c>
      <c r="D1" s="27" t="s">
        <v>38</v>
      </c>
      <c r="E1" s="27" t="s">
        <v>39</v>
      </c>
      <c r="F1" s="27" t="s">
        <v>40</v>
      </c>
      <c r="G1" s="27" t="s">
        <v>41</v>
      </c>
      <c r="H1" s="28" t="s">
        <v>42</v>
      </c>
      <c r="I1" s="10" t="s">
        <v>43</v>
      </c>
      <c r="J1" s="10" t="s">
        <v>44</v>
      </c>
      <c r="K1" s="10" t="s">
        <v>45</v>
      </c>
      <c r="L1" s="10" t="s">
        <v>46</v>
      </c>
      <c r="M1" s="34" t="s">
        <v>17</v>
      </c>
      <c r="N1" s="43"/>
      <c r="O1" s="43"/>
      <c r="P1" s="43"/>
      <c r="Q1" s="43"/>
      <c r="R1" s="43"/>
      <c r="S1" s="43"/>
      <c r="T1" s="43"/>
    </row>
    <row r="2" spans="1:20" s="1" customFormat="1" ht="45.75" customHeight="1">
      <c r="A2" s="26"/>
      <c r="B2" s="26">
        <f>COUNTA(B6:B954)</f>
        <v>0</v>
      </c>
      <c r="C2" s="26">
        <f>COUNTA(H6:H954)</f>
        <v>0</v>
      </c>
      <c r="D2" s="26">
        <f>SUM(D6:D954)</f>
        <v>0</v>
      </c>
      <c r="E2" s="26">
        <f>SUM(E6:E954)</f>
        <v>0</v>
      </c>
      <c r="F2" s="26">
        <f>SUM(F6:F954)</f>
        <v>0</v>
      </c>
      <c r="G2" s="26">
        <f>COUNTIF(G6:G954,"是")</f>
        <v>0</v>
      </c>
      <c r="H2" s="26">
        <f>SUM(Q6:Q954)</f>
        <v>0</v>
      </c>
      <c r="I2" s="34">
        <f>COUNTIF(K6:K966,"博山区应急管理局")</f>
        <v>0</v>
      </c>
      <c r="J2" s="34">
        <f>SUMPRODUCT(SUMIF(K6:K966,"博山区应急管理局",Q6:Q966))</f>
        <v>0</v>
      </c>
      <c r="K2" s="36">
        <f>SUM(COUNTIF(K6:K966,"山东省应急管理厅")+COUNTIF(K6:K966,"淄博市应急管理局"))</f>
        <v>0</v>
      </c>
      <c r="L2" s="36">
        <f>SUMPRODUCT(SUMIF(K6:K966,{"山东省应急管理厅","淄博市应急管理局"},Q6:Q966))</f>
        <v>0</v>
      </c>
      <c r="M2" s="37">
        <f>COUNTA(R6:R966)</f>
        <v>0</v>
      </c>
      <c r="N2" s="38"/>
      <c r="O2" s="38"/>
      <c r="P2" s="38"/>
      <c r="Q2" s="41"/>
      <c r="R2" s="38"/>
      <c r="S2" s="38"/>
      <c r="T2" s="41"/>
    </row>
    <row r="3" spans="1:20" ht="42.75" customHeight="1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1" customFormat="1" ht="25.5" customHeight="1">
      <c r="A4" s="29" t="s">
        <v>1</v>
      </c>
      <c r="B4" s="29" t="s">
        <v>48</v>
      </c>
      <c r="C4" s="26" t="s">
        <v>49</v>
      </c>
      <c r="D4" s="26"/>
      <c r="E4" s="26"/>
      <c r="F4" s="26"/>
      <c r="G4" s="26"/>
      <c r="H4" s="30" t="s">
        <v>50</v>
      </c>
      <c r="I4" s="39"/>
      <c r="J4" s="39"/>
      <c r="K4" s="39"/>
      <c r="L4" s="39"/>
      <c r="M4" s="39"/>
      <c r="N4" s="39"/>
      <c r="O4" s="40"/>
      <c r="P4" s="30" t="s">
        <v>51</v>
      </c>
      <c r="Q4" s="39"/>
      <c r="R4" s="39"/>
      <c r="S4" s="40"/>
      <c r="T4" s="29" t="s">
        <v>65</v>
      </c>
      <c r="U4" s="22"/>
    </row>
    <row r="5" spans="1:20" s="1" customFormat="1" ht="45.75" customHeight="1">
      <c r="A5" s="31"/>
      <c r="B5" s="31"/>
      <c r="C5" s="32" t="s">
        <v>52</v>
      </c>
      <c r="D5" s="33" t="s">
        <v>38</v>
      </c>
      <c r="E5" s="33" t="s">
        <v>39</v>
      </c>
      <c r="F5" s="33" t="s">
        <v>40</v>
      </c>
      <c r="G5" s="33" t="s">
        <v>53</v>
      </c>
      <c r="H5" s="28" t="s">
        <v>54</v>
      </c>
      <c r="I5" s="28" t="s">
        <v>55</v>
      </c>
      <c r="J5" s="28" t="s">
        <v>56</v>
      </c>
      <c r="K5" s="28" t="s">
        <v>57</v>
      </c>
      <c r="L5" s="28" t="s">
        <v>58</v>
      </c>
      <c r="M5" s="28" t="s">
        <v>59</v>
      </c>
      <c r="N5" s="28" t="s">
        <v>60</v>
      </c>
      <c r="O5" s="28" t="s">
        <v>61</v>
      </c>
      <c r="P5" s="28" t="s">
        <v>62</v>
      </c>
      <c r="Q5" s="28" t="s">
        <v>42</v>
      </c>
      <c r="R5" s="28" t="s">
        <v>63</v>
      </c>
      <c r="S5" s="28" t="s">
        <v>64</v>
      </c>
      <c r="T5" s="11"/>
    </row>
  </sheetData>
  <sheetProtection/>
  <mergeCells count="8">
    <mergeCell ref="A3:T3"/>
    <mergeCell ref="C4:G4"/>
    <mergeCell ref="H4:O4"/>
    <mergeCell ref="P4:S4"/>
    <mergeCell ref="A1:A2"/>
    <mergeCell ref="A4:A5"/>
    <mergeCell ref="B4:B5"/>
    <mergeCell ref="T4:T5"/>
  </mergeCells>
  <printOptions/>
  <pageMargins left="0.7513888888888889" right="0.7513888888888889" top="1" bottom="1" header="0.5" footer="0.5"/>
  <pageSetup horizontalDpi="600" verticalDpi="600" orientation="landscape" paperSize="9" scale="5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5"/>
  <sheetViews>
    <sheetView zoomScale="85" zoomScaleNormal="85" zoomScaleSheetLayoutView="100" workbookViewId="0" topLeftCell="A1">
      <pane ySplit="5" topLeftCell="A6" activePane="bottomLeft" state="frozen"/>
      <selection pane="bottomLeft" activeCell="A3" sqref="A3:T3"/>
    </sheetView>
  </sheetViews>
  <sheetFormatPr defaultColWidth="9.00390625" defaultRowHeight="14.25"/>
  <cols>
    <col min="1" max="1" width="3.25390625" style="24" customWidth="1"/>
    <col min="2" max="2" width="22.75390625" style="24" customWidth="1"/>
    <col min="3" max="3" width="9.125" style="24" customWidth="1"/>
    <col min="4" max="7" width="6.625" style="24" customWidth="1"/>
    <col min="8" max="8" width="27.50390625" style="24" customWidth="1"/>
    <col min="9" max="9" width="17.625" style="24" customWidth="1"/>
    <col min="10" max="10" width="18.625" style="24" customWidth="1"/>
    <col min="11" max="12" width="10.625" style="24" customWidth="1"/>
    <col min="13" max="13" width="9.125" style="24" customWidth="1"/>
    <col min="14" max="14" width="10.00390625" style="24" customWidth="1"/>
    <col min="15" max="15" width="9.125" style="24" customWidth="1"/>
    <col min="16" max="16" width="10.625" style="24" customWidth="1"/>
    <col min="17" max="17" width="9.00390625" style="24" customWidth="1"/>
    <col min="18" max="19" width="9.25390625" style="24" bestFit="1" customWidth="1"/>
    <col min="20" max="16384" width="9.00390625" style="24" customWidth="1"/>
  </cols>
  <sheetData>
    <row r="1" spans="1:20" s="24" customFormat="1" ht="33.75" customHeight="1">
      <c r="A1" s="26" t="s">
        <v>36</v>
      </c>
      <c r="B1" s="27" t="s">
        <v>37</v>
      </c>
      <c r="C1" s="27" t="s">
        <v>10</v>
      </c>
      <c r="D1" s="27" t="s">
        <v>38</v>
      </c>
      <c r="E1" s="27" t="s">
        <v>39</v>
      </c>
      <c r="F1" s="27" t="s">
        <v>40</v>
      </c>
      <c r="G1" s="27" t="s">
        <v>41</v>
      </c>
      <c r="H1" s="28" t="s">
        <v>42</v>
      </c>
      <c r="I1" s="10" t="s">
        <v>43</v>
      </c>
      <c r="J1" s="10" t="s">
        <v>44</v>
      </c>
      <c r="K1" s="10" t="s">
        <v>45</v>
      </c>
      <c r="L1" s="10" t="s">
        <v>46</v>
      </c>
      <c r="M1" s="34" t="s">
        <v>17</v>
      </c>
      <c r="N1" s="35"/>
      <c r="O1" s="35"/>
      <c r="P1" s="35"/>
      <c r="Q1" s="35"/>
      <c r="R1" s="35"/>
      <c r="S1" s="35"/>
      <c r="T1" s="35"/>
    </row>
    <row r="2" spans="1:20" s="25" customFormat="1" ht="45.75" customHeight="1">
      <c r="A2" s="26"/>
      <c r="B2" s="26">
        <f>COUNTA(B6:B947)</f>
        <v>0</v>
      </c>
      <c r="C2" s="26">
        <f>COUNTA(H6:H947)</f>
        <v>0</v>
      </c>
      <c r="D2" s="26">
        <f>SUM(D6:D947)</f>
        <v>0</v>
      </c>
      <c r="E2" s="26">
        <f>SUM(E6:E947)</f>
        <v>0</v>
      </c>
      <c r="F2" s="26">
        <f>SUM(F6:F947)</f>
        <v>0</v>
      </c>
      <c r="G2" s="26">
        <f>COUNTIF(G6:G947,"是")</f>
        <v>0</v>
      </c>
      <c r="H2" s="26">
        <f>SUM(Q6:Q947)</f>
        <v>0</v>
      </c>
      <c r="I2" s="34">
        <f>COUNTIF(K6:K959,"博山区应急管理局")</f>
        <v>0</v>
      </c>
      <c r="J2" s="34">
        <f>SUMPRODUCT(SUMIF(K6:K959,"博山区应急管理局",Q6:Q959))</f>
        <v>0</v>
      </c>
      <c r="K2" s="36">
        <f>SUM(COUNTIF(K6:K959,"山东省应急管理厅")+COUNTIF(K6:K959,"淄博市应急管理局")+COUNTIF(K6:K959,"山头街道"))</f>
        <v>0</v>
      </c>
      <c r="L2" s="36">
        <f>SUMPRODUCT(SUMIF(K6:K959,{"山东省应急管理厅","淄博市应急管理局","山头街道"},Q6:Q959))</f>
        <v>0</v>
      </c>
      <c r="M2" s="37">
        <f>COUNTA(R6:R959)</f>
        <v>0</v>
      </c>
      <c r="N2" s="38"/>
      <c r="O2" s="38"/>
      <c r="P2" s="38"/>
      <c r="Q2" s="41"/>
      <c r="R2" s="38"/>
      <c r="S2" s="38"/>
      <c r="T2" s="41"/>
    </row>
    <row r="3" spans="1:20" ht="42.75" customHeight="1">
      <c r="A3" s="3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s="25" customFormat="1" ht="25.5" customHeight="1">
      <c r="A4" s="29" t="s">
        <v>1</v>
      </c>
      <c r="B4" s="29" t="s">
        <v>48</v>
      </c>
      <c r="C4" s="26" t="s">
        <v>49</v>
      </c>
      <c r="D4" s="26"/>
      <c r="E4" s="26"/>
      <c r="F4" s="26"/>
      <c r="G4" s="26"/>
      <c r="H4" s="30" t="s">
        <v>50</v>
      </c>
      <c r="I4" s="39"/>
      <c r="J4" s="39"/>
      <c r="K4" s="39"/>
      <c r="L4" s="39"/>
      <c r="M4" s="39"/>
      <c r="N4" s="39"/>
      <c r="O4" s="40"/>
      <c r="P4" s="30" t="s">
        <v>51</v>
      </c>
      <c r="Q4" s="39"/>
      <c r="R4" s="39"/>
      <c r="S4" s="40"/>
      <c r="T4" s="29" t="s">
        <v>65</v>
      </c>
      <c r="U4" s="42"/>
    </row>
    <row r="5" spans="1:20" s="25" customFormat="1" ht="45.75" customHeight="1">
      <c r="A5" s="31"/>
      <c r="B5" s="31"/>
      <c r="C5" s="32" t="s">
        <v>52</v>
      </c>
      <c r="D5" s="33" t="s">
        <v>38</v>
      </c>
      <c r="E5" s="33" t="s">
        <v>39</v>
      </c>
      <c r="F5" s="33" t="s">
        <v>40</v>
      </c>
      <c r="G5" s="33" t="s">
        <v>53</v>
      </c>
      <c r="H5" s="28" t="s">
        <v>54</v>
      </c>
      <c r="I5" s="28" t="s">
        <v>55</v>
      </c>
      <c r="J5" s="28" t="s">
        <v>56</v>
      </c>
      <c r="K5" s="28" t="s">
        <v>57</v>
      </c>
      <c r="L5" s="28" t="s">
        <v>58</v>
      </c>
      <c r="M5" s="28" t="s">
        <v>59</v>
      </c>
      <c r="N5" s="28" t="s">
        <v>60</v>
      </c>
      <c r="O5" s="28" t="s">
        <v>61</v>
      </c>
      <c r="P5" s="28" t="s">
        <v>62</v>
      </c>
      <c r="Q5" s="28" t="s">
        <v>42</v>
      </c>
      <c r="R5" s="28" t="s">
        <v>63</v>
      </c>
      <c r="S5" s="28" t="s">
        <v>64</v>
      </c>
      <c r="T5" s="11"/>
    </row>
  </sheetData>
  <sheetProtection/>
  <mergeCells count="8">
    <mergeCell ref="A3:T3"/>
    <mergeCell ref="C4:G4"/>
    <mergeCell ref="H4:O4"/>
    <mergeCell ref="P4:S4"/>
    <mergeCell ref="A1:A2"/>
    <mergeCell ref="A4:A5"/>
    <mergeCell ref="B4:B5"/>
    <mergeCell ref="T4:T5"/>
  </mergeCells>
  <printOptions/>
  <pageMargins left="0.7513888888888889" right="0.7513888888888889" top="1" bottom="1" header="0.5" footer="0.5"/>
  <pageSetup horizontalDpi="600" verticalDpi="600" orientation="landscape" paperSize="9" scale="55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84"/>
  <sheetViews>
    <sheetView tabSelected="1" zoomScale="85" zoomScaleNormal="85" zoomScaleSheetLayoutView="100" workbookViewId="0" topLeftCell="C1">
      <pane ySplit="3" topLeftCell="A40" activePane="bottomLeft" state="frozen"/>
      <selection pane="bottomLeft" activeCell="V6" sqref="V6"/>
    </sheetView>
  </sheetViews>
  <sheetFormatPr defaultColWidth="9.00390625" defaultRowHeight="14.25"/>
  <cols>
    <col min="1" max="1" width="3.25390625" style="2" customWidth="1"/>
    <col min="2" max="2" width="22.75390625" style="2" customWidth="1"/>
    <col min="3" max="3" width="16.00390625" style="2" customWidth="1"/>
    <col min="4" max="7" width="6.625" style="2" customWidth="1"/>
    <col min="8" max="8" width="27.50390625" style="2" customWidth="1"/>
    <col min="9" max="9" width="17.625" style="2" customWidth="1"/>
    <col min="10" max="10" width="18.625" style="2" customWidth="1"/>
    <col min="11" max="12" width="10.625" style="2" customWidth="1"/>
    <col min="13" max="13" width="10.375" style="2" customWidth="1"/>
    <col min="14" max="14" width="10.00390625" style="2" customWidth="1"/>
    <col min="15" max="15" width="9.875" style="2" customWidth="1"/>
    <col min="16" max="16" width="10.625" style="2" customWidth="1"/>
    <col min="17" max="17" width="9.00390625" style="2" customWidth="1"/>
    <col min="18" max="18" width="10.125" style="2" bestFit="1" customWidth="1"/>
    <col min="19" max="19" width="9.25390625" style="2" bestFit="1" customWidth="1"/>
    <col min="20" max="20" width="13.875" style="2" customWidth="1"/>
    <col min="21" max="16384" width="9.00390625" style="2" customWidth="1"/>
  </cols>
  <sheetData>
    <row r="1" spans="1:20" ht="42.75" customHeight="1">
      <c r="A1" s="3" t="s">
        <v>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1" s="1" customFormat="1" ht="25.5" customHeight="1">
      <c r="A2" s="4" t="s">
        <v>1</v>
      </c>
      <c r="B2" s="4" t="s">
        <v>48</v>
      </c>
      <c r="C2" s="5" t="s">
        <v>49</v>
      </c>
      <c r="D2" s="5"/>
      <c r="E2" s="5"/>
      <c r="F2" s="5"/>
      <c r="G2" s="5"/>
      <c r="H2" s="6" t="s">
        <v>50</v>
      </c>
      <c r="I2" s="20"/>
      <c r="J2" s="20"/>
      <c r="K2" s="20"/>
      <c r="L2" s="20"/>
      <c r="M2" s="20"/>
      <c r="N2" s="20"/>
      <c r="O2" s="21"/>
      <c r="P2" s="6" t="s">
        <v>51</v>
      </c>
      <c r="Q2" s="20"/>
      <c r="R2" s="20"/>
      <c r="S2" s="21"/>
      <c r="T2" s="4" t="s">
        <v>65</v>
      </c>
      <c r="U2" s="22"/>
    </row>
    <row r="3" spans="1:20" s="1" customFormat="1" ht="45.75" customHeight="1">
      <c r="A3" s="7"/>
      <c r="B3" s="7"/>
      <c r="C3" s="8" t="s">
        <v>52</v>
      </c>
      <c r="D3" s="9" t="s">
        <v>38</v>
      </c>
      <c r="E3" s="9" t="s">
        <v>39</v>
      </c>
      <c r="F3" s="9" t="s">
        <v>40</v>
      </c>
      <c r="G3" s="9" t="s">
        <v>53</v>
      </c>
      <c r="H3" s="10" t="s">
        <v>54</v>
      </c>
      <c r="I3" s="10" t="s">
        <v>55</v>
      </c>
      <c r="J3" s="10" t="s">
        <v>56</v>
      </c>
      <c r="K3" s="10" t="s">
        <v>57</v>
      </c>
      <c r="L3" s="10" t="s">
        <v>58</v>
      </c>
      <c r="M3" s="10" t="s">
        <v>59</v>
      </c>
      <c r="N3" s="10" t="s">
        <v>60</v>
      </c>
      <c r="O3" s="10" t="s">
        <v>61</v>
      </c>
      <c r="P3" s="10" t="s">
        <v>62</v>
      </c>
      <c r="Q3" s="10" t="s">
        <v>42</v>
      </c>
      <c r="R3" s="10" t="s">
        <v>63</v>
      </c>
      <c r="S3" s="10" t="s">
        <v>64</v>
      </c>
      <c r="T3" s="23"/>
    </row>
    <row r="4" spans="1:20" ht="85.5">
      <c r="A4" s="11">
        <v>1</v>
      </c>
      <c r="B4" s="12" t="s">
        <v>67</v>
      </c>
      <c r="C4" s="13">
        <v>44603</v>
      </c>
      <c r="D4" s="13">
        <v>5</v>
      </c>
      <c r="E4" s="13">
        <v>1</v>
      </c>
      <c r="F4" s="13">
        <v>0</v>
      </c>
      <c r="G4" s="13">
        <v>0</v>
      </c>
      <c r="H4" s="13" t="s">
        <v>68</v>
      </c>
      <c r="I4" s="13" t="s">
        <v>69</v>
      </c>
      <c r="J4" s="13" t="s">
        <v>70</v>
      </c>
      <c r="K4" s="13" t="s">
        <v>22</v>
      </c>
      <c r="L4" s="13" t="s">
        <v>22</v>
      </c>
      <c r="M4" s="13" t="s">
        <v>71</v>
      </c>
      <c r="N4" s="13"/>
      <c r="O4" s="13" t="s">
        <v>72</v>
      </c>
      <c r="P4" s="13" t="s">
        <v>73</v>
      </c>
      <c r="Q4" s="13">
        <v>0.9</v>
      </c>
      <c r="R4" s="13" t="s">
        <v>74</v>
      </c>
      <c r="S4" s="13" t="s">
        <v>74</v>
      </c>
      <c r="T4" s="13" t="s">
        <v>75</v>
      </c>
    </row>
    <row r="5" spans="1:20" ht="99.75">
      <c r="A5" s="11">
        <v>2</v>
      </c>
      <c r="B5" s="12" t="s">
        <v>76</v>
      </c>
      <c r="C5" s="13">
        <v>44609</v>
      </c>
      <c r="D5" s="13">
        <v>6</v>
      </c>
      <c r="E5" s="13">
        <v>1</v>
      </c>
      <c r="F5" s="13">
        <v>0</v>
      </c>
      <c r="G5" s="13">
        <v>0</v>
      </c>
      <c r="H5" s="13" t="s">
        <v>77</v>
      </c>
      <c r="I5" s="13" t="s">
        <v>69</v>
      </c>
      <c r="J5" s="13" t="s">
        <v>70</v>
      </c>
      <c r="K5" s="13" t="s">
        <v>22</v>
      </c>
      <c r="L5" s="13" t="s">
        <v>22</v>
      </c>
      <c r="M5" s="13" t="s">
        <v>78</v>
      </c>
      <c r="N5" s="13"/>
      <c r="O5" s="13" t="s">
        <v>72</v>
      </c>
      <c r="P5" s="13" t="s">
        <v>79</v>
      </c>
      <c r="Q5" s="13">
        <v>0.9</v>
      </c>
      <c r="R5" s="13" t="s">
        <v>80</v>
      </c>
      <c r="S5" s="13" t="s">
        <v>81</v>
      </c>
      <c r="T5" s="13" t="s">
        <v>75</v>
      </c>
    </row>
    <row r="6" spans="1:20" ht="114">
      <c r="A6" s="11">
        <v>3</v>
      </c>
      <c r="B6" s="12" t="s">
        <v>82</v>
      </c>
      <c r="C6" s="13">
        <v>44606</v>
      </c>
      <c r="D6" s="13">
        <v>4</v>
      </c>
      <c r="E6" s="13">
        <v>1</v>
      </c>
      <c r="F6" s="13">
        <v>0</v>
      </c>
      <c r="G6" s="13">
        <v>0</v>
      </c>
      <c r="H6" s="13" t="s">
        <v>83</v>
      </c>
      <c r="I6" s="13" t="s">
        <v>69</v>
      </c>
      <c r="J6" s="13" t="s">
        <v>70</v>
      </c>
      <c r="K6" s="13" t="s">
        <v>84</v>
      </c>
      <c r="L6" s="13" t="s">
        <v>22</v>
      </c>
      <c r="M6" s="13" t="s">
        <v>85</v>
      </c>
      <c r="N6" s="13"/>
      <c r="O6" s="13" t="s">
        <v>86</v>
      </c>
      <c r="P6" s="13" t="s">
        <v>87</v>
      </c>
      <c r="Q6" s="13">
        <v>1.6</v>
      </c>
      <c r="R6" s="13" t="s">
        <v>88</v>
      </c>
      <c r="S6" s="13" t="s">
        <v>88</v>
      </c>
      <c r="T6" s="13" t="s">
        <v>89</v>
      </c>
    </row>
    <row r="7" spans="1:20" ht="71.25">
      <c r="A7" s="11">
        <v>4</v>
      </c>
      <c r="B7" s="12" t="s">
        <v>90</v>
      </c>
      <c r="C7" s="13" t="s">
        <v>91</v>
      </c>
      <c r="D7" s="13">
        <v>2</v>
      </c>
      <c r="E7" s="13">
        <v>1</v>
      </c>
      <c r="F7" s="13">
        <v>0</v>
      </c>
      <c r="G7" s="13">
        <v>0</v>
      </c>
      <c r="H7" s="13" t="s">
        <v>92</v>
      </c>
      <c r="I7" s="13" t="s">
        <v>69</v>
      </c>
      <c r="J7" s="13" t="s">
        <v>70</v>
      </c>
      <c r="K7" s="13" t="s">
        <v>22</v>
      </c>
      <c r="L7" s="13" t="s">
        <v>22</v>
      </c>
      <c r="M7" s="13" t="s">
        <v>93</v>
      </c>
      <c r="N7" s="13"/>
      <c r="O7" s="13" t="s">
        <v>86</v>
      </c>
      <c r="P7" s="13" t="s">
        <v>87</v>
      </c>
      <c r="Q7" s="13">
        <v>0.9</v>
      </c>
      <c r="R7" s="13" t="s">
        <v>94</v>
      </c>
      <c r="S7" s="13" t="s">
        <v>94</v>
      </c>
      <c r="T7" s="13" t="s">
        <v>75</v>
      </c>
    </row>
    <row r="8" spans="1:20" ht="71.25">
      <c r="A8" s="11">
        <v>5</v>
      </c>
      <c r="B8" s="12" t="s">
        <v>95</v>
      </c>
      <c r="C8" s="13" t="s">
        <v>91</v>
      </c>
      <c r="D8" s="13">
        <v>3</v>
      </c>
      <c r="E8" s="13">
        <v>1</v>
      </c>
      <c r="F8" s="13">
        <v>0</v>
      </c>
      <c r="G8" s="13">
        <v>0</v>
      </c>
      <c r="H8" s="13" t="s">
        <v>96</v>
      </c>
      <c r="I8" s="13" t="s">
        <v>69</v>
      </c>
      <c r="J8" s="13" t="s">
        <v>70</v>
      </c>
      <c r="K8" s="13" t="s">
        <v>22</v>
      </c>
      <c r="L8" s="13" t="s">
        <v>22</v>
      </c>
      <c r="M8" s="13" t="s">
        <v>97</v>
      </c>
      <c r="N8" s="13"/>
      <c r="O8" s="13" t="s">
        <v>98</v>
      </c>
      <c r="P8" s="13" t="s">
        <v>99</v>
      </c>
      <c r="Q8" s="13">
        <v>0.9</v>
      </c>
      <c r="R8" s="13" t="s">
        <v>100</v>
      </c>
      <c r="S8" s="13" t="s">
        <v>100</v>
      </c>
      <c r="T8" s="13" t="s">
        <v>75</v>
      </c>
    </row>
    <row r="9" spans="1:20" ht="71.25">
      <c r="A9" s="14">
        <v>6</v>
      </c>
      <c r="B9" s="15" t="s">
        <v>101</v>
      </c>
      <c r="C9" s="13" t="s">
        <v>79</v>
      </c>
      <c r="D9" s="13">
        <v>6</v>
      </c>
      <c r="E9" s="13">
        <v>1</v>
      </c>
      <c r="F9" s="13">
        <v>0</v>
      </c>
      <c r="G9" s="13">
        <v>0</v>
      </c>
      <c r="H9" s="13" t="s">
        <v>102</v>
      </c>
      <c r="I9" s="13" t="s">
        <v>69</v>
      </c>
      <c r="J9" s="13" t="s">
        <v>70</v>
      </c>
      <c r="K9" s="13" t="s">
        <v>22</v>
      </c>
      <c r="L9" s="13" t="s">
        <v>22</v>
      </c>
      <c r="M9" s="13" t="s">
        <v>98</v>
      </c>
      <c r="N9" s="13"/>
      <c r="O9" s="13" t="s">
        <v>81</v>
      </c>
      <c r="P9" s="13" t="s">
        <v>103</v>
      </c>
      <c r="Q9" s="13">
        <v>0.9</v>
      </c>
      <c r="R9" s="13" t="s">
        <v>104</v>
      </c>
      <c r="S9" s="13" t="s">
        <v>105</v>
      </c>
      <c r="T9" s="13" t="s">
        <v>75</v>
      </c>
    </row>
    <row r="10" spans="1:20" ht="28.5">
      <c r="A10" s="16">
        <v>7</v>
      </c>
      <c r="B10" s="16" t="s">
        <v>106</v>
      </c>
      <c r="C10" s="13" t="s">
        <v>73</v>
      </c>
      <c r="D10" s="13">
        <v>5</v>
      </c>
      <c r="E10" s="13">
        <v>0</v>
      </c>
      <c r="F10" s="13">
        <v>0</v>
      </c>
      <c r="G10" s="13">
        <v>0</v>
      </c>
      <c r="H10" s="13"/>
      <c r="I10" s="13"/>
      <c r="J10" s="13"/>
      <c r="K10" s="13"/>
      <c r="L10" s="13"/>
      <c r="M10" s="13"/>
      <c r="N10" s="13" t="s">
        <v>107</v>
      </c>
      <c r="O10" s="13"/>
      <c r="P10" s="13"/>
      <c r="Q10" s="13"/>
      <c r="R10" s="13"/>
      <c r="S10" s="13"/>
      <c r="T10" s="13" t="s">
        <v>107</v>
      </c>
    </row>
    <row r="11" spans="1:20" ht="37.5" customHeight="1">
      <c r="A11" s="16">
        <v>8</v>
      </c>
      <c r="B11" s="16" t="s">
        <v>108</v>
      </c>
      <c r="C11" s="13" t="s">
        <v>103</v>
      </c>
      <c r="D11" s="13">
        <v>9</v>
      </c>
      <c r="E11" s="13">
        <v>1</v>
      </c>
      <c r="F11" s="13">
        <v>0</v>
      </c>
      <c r="G11" s="13">
        <v>0</v>
      </c>
      <c r="H11" s="13" t="s">
        <v>109</v>
      </c>
      <c r="I11" s="13" t="s">
        <v>69</v>
      </c>
      <c r="J11" s="13" t="s">
        <v>70</v>
      </c>
      <c r="K11" s="13" t="s">
        <v>22</v>
      </c>
      <c r="L11" s="13" t="s">
        <v>22</v>
      </c>
      <c r="M11" s="13" t="s">
        <v>110</v>
      </c>
      <c r="N11" s="13"/>
      <c r="O11" s="13" t="s">
        <v>111</v>
      </c>
      <c r="P11" s="13" t="s">
        <v>112</v>
      </c>
      <c r="Q11" s="13">
        <v>1.5</v>
      </c>
      <c r="R11" s="13" t="s">
        <v>113</v>
      </c>
      <c r="S11" s="13" t="s">
        <v>113</v>
      </c>
      <c r="T11" s="13" t="s">
        <v>75</v>
      </c>
    </row>
    <row r="12" spans="1:20" ht="171">
      <c r="A12" s="16">
        <v>9</v>
      </c>
      <c r="B12" s="16" t="s">
        <v>114</v>
      </c>
      <c r="C12" s="13" t="s">
        <v>99</v>
      </c>
      <c r="D12" s="13">
        <v>11</v>
      </c>
      <c r="E12" s="13">
        <v>2</v>
      </c>
      <c r="F12" s="13">
        <v>0</v>
      </c>
      <c r="G12" s="13">
        <v>0</v>
      </c>
      <c r="H12" s="13" t="s">
        <v>115</v>
      </c>
      <c r="I12" s="13" t="s">
        <v>116</v>
      </c>
      <c r="J12" s="13" t="s">
        <v>117</v>
      </c>
      <c r="K12" s="13" t="s">
        <v>22</v>
      </c>
      <c r="L12" s="13" t="s">
        <v>22</v>
      </c>
      <c r="M12" s="13" t="s">
        <v>118</v>
      </c>
      <c r="N12" s="13"/>
      <c r="O12" s="13" t="s">
        <v>111</v>
      </c>
      <c r="P12" s="13" t="s">
        <v>119</v>
      </c>
      <c r="Q12" s="13">
        <v>1.5</v>
      </c>
      <c r="R12" s="13" t="s">
        <v>119</v>
      </c>
      <c r="S12" s="13" t="s">
        <v>120</v>
      </c>
      <c r="T12" s="13" t="s">
        <v>75</v>
      </c>
    </row>
    <row r="13" spans="1:20" ht="14.25">
      <c r="A13" s="16">
        <v>10</v>
      </c>
      <c r="B13" s="16" t="s">
        <v>121</v>
      </c>
      <c r="C13" s="13" t="s">
        <v>118</v>
      </c>
      <c r="D13" s="13">
        <v>4</v>
      </c>
      <c r="E13" s="13">
        <v>0</v>
      </c>
      <c r="F13" s="13">
        <v>0</v>
      </c>
      <c r="G13" s="13">
        <v>0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107</v>
      </c>
    </row>
    <row r="14" spans="1:20" ht="14.25">
      <c r="A14" s="16">
        <v>11</v>
      </c>
      <c r="B14" s="16" t="s">
        <v>122</v>
      </c>
      <c r="C14" s="13" t="s">
        <v>118</v>
      </c>
      <c r="D14" s="13">
        <v>3</v>
      </c>
      <c r="E14" s="13">
        <v>0</v>
      </c>
      <c r="F14" s="13">
        <v>0</v>
      </c>
      <c r="G14" s="13"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 t="s">
        <v>107</v>
      </c>
    </row>
    <row r="15" spans="1:20" ht="57">
      <c r="A15" s="16">
        <v>12</v>
      </c>
      <c r="B15" s="16" t="s">
        <v>123</v>
      </c>
      <c r="C15" s="13" t="s">
        <v>124</v>
      </c>
      <c r="D15" s="13">
        <v>6</v>
      </c>
      <c r="E15" s="13">
        <v>1</v>
      </c>
      <c r="F15" s="13">
        <v>0</v>
      </c>
      <c r="G15" s="13">
        <v>0</v>
      </c>
      <c r="H15" s="13" t="s">
        <v>125</v>
      </c>
      <c r="I15" s="13" t="s">
        <v>126</v>
      </c>
      <c r="J15" s="13" t="s">
        <v>127</v>
      </c>
      <c r="K15" s="13" t="s">
        <v>22</v>
      </c>
      <c r="L15" s="13" t="s">
        <v>22</v>
      </c>
      <c r="M15" s="13" t="s">
        <v>111</v>
      </c>
      <c r="N15" s="13"/>
      <c r="O15" s="13" t="s">
        <v>128</v>
      </c>
      <c r="P15" s="13" t="s">
        <v>120</v>
      </c>
      <c r="Q15" s="13">
        <v>1.2</v>
      </c>
      <c r="R15" s="13" t="s">
        <v>129</v>
      </c>
      <c r="S15" s="13" t="s">
        <v>129</v>
      </c>
      <c r="T15" s="13" t="s">
        <v>75</v>
      </c>
    </row>
    <row r="16" spans="1:20" ht="14.25">
      <c r="A16" s="16">
        <v>13</v>
      </c>
      <c r="B16" s="16" t="s">
        <v>130</v>
      </c>
      <c r="C16" s="13" t="s">
        <v>131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107</v>
      </c>
    </row>
    <row r="17" spans="1:20" ht="171">
      <c r="A17" s="16">
        <v>14</v>
      </c>
      <c r="B17" s="16" t="s">
        <v>132</v>
      </c>
      <c r="C17" s="13" t="s">
        <v>133</v>
      </c>
      <c r="D17" s="13">
        <v>7</v>
      </c>
      <c r="E17" s="13">
        <v>2</v>
      </c>
      <c r="F17" s="13">
        <v>0</v>
      </c>
      <c r="G17" s="13">
        <v>0</v>
      </c>
      <c r="H17" s="13" t="s">
        <v>134</v>
      </c>
      <c r="I17" s="13" t="s">
        <v>116</v>
      </c>
      <c r="J17" s="13" t="s">
        <v>117</v>
      </c>
      <c r="K17" s="13" t="s">
        <v>89</v>
      </c>
      <c r="L17" s="13" t="s">
        <v>22</v>
      </c>
      <c r="M17" s="13" t="s">
        <v>135</v>
      </c>
      <c r="N17" s="13"/>
      <c r="O17" s="13" t="s">
        <v>128</v>
      </c>
      <c r="P17" s="13" t="s">
        <v>120</v>
      </c>
      <c r="Q17" s="13">
        <v>1.5</v>
      </c>
      <c r="R17" s="13" t="s">
        <v>105</v>
      </c>
      <c r="S17" s="13" t="s">
        <v>105</v>
      </c>
      <c r="T17" s="13" t="s">
        <v>89</v>
      </c>
    </row>
    <row r="18" spans="1:20" ht="85.5">
      <c r="A18" s="16">
        <v>15</v>
      </c>
      <c r="B18" s="16" t="s">
        <v>136</v>
      </c>
      <c r="C18" s="13" t="s">
        <v>137</v>
      </c>
      <c r="D18" s="13">
        <v>7</v>
      </c>
      <c r="E18" s="13">
        <v>1</v>
      </c>
      <c r="F18" s="13">
        <v>0</v>
      </c>
      <c r="G18" s="13">
        <v>0</v>
      </c>
      <c r="H18" s="13" t="s">
        <v>138</v>
      </c>
      <c r="I18" s="13" t="s">
        <v>139</v>
      </c>
      <c r="J18" s="13" t="s">
        <v>140</v>
      </c>
      <c r="K18" s="13" t="s">
        <v>89</v>
      </c>
      <c r="L18" s="13" t="s">
        <v>22</v>
      </c>
      <c r="M18" s="13" t="s">
        <v>135</v>
      </c>
      <c r="N18" s="13"/>
      <c r="O18" s="13" t="s">
        <v>141</v>
      </c>
      <c r="P18" s="13">
        <v>3</v>
      </c>
      <c r="Q18" s="13">
        <v>0.9</v>
      </c>
      <c r="R18" s="13" t="s">
        <v>142</v>
      </c>
      <c r="S18" s="13" t="s">
        <v>142</v>
      </c>
      <c r="T18" s="13" t="s">
        <v>89</v>
      </c>
    </row>
    <row r="19" spans="1:20" ht="57">
      <c r="A19" s="16">
        <v>16</v>
      </c>
      <c r="B19" s="16" t="s">
        <v>143</v>
      </c>
      <c r="C19" s="13" t="s">
        <v>100</v>
      </c>
      <c r="D19" s="13">
        <v>6</v>
      </c>
      <c r="E19" s="13">
        <v>1</v>
      </c>
      <c r="F19" s="13">
        <v>0</v>
      </c>
      <c r="G19" s="13">
        <v>0</v>
      </c>
      <c r="H19" s="13" t="s">
        <v>144</v>
      </c>
      <c r="I19" s="13" t="s">
        <v>126</v>
      </c>
      <c r="J19" s="13" t="s">
        <v>127</v>
      </c>
      <c r="K19" s="13" t="s">
        <v>22</v>
      </c>
      <c r="L19" s="13" t="s">
        <v>22</v>
      </c>
      <c r="M19" s="13" t="s">
        <v>145</v>
      </c>
      <c r="N19" s="13"/>
      <c r="O19" s="13" t="s">
        <v>128</v>
      </c>
      <c r="P19" s="13" t="s">
        <v>146</v>
      </c>
      <c r="Q19" s="13">
        <v>1.1</v>
      </c>
      <c r="R19" s="13" t="s">
        <v>147</v>
      </c>
      <c r="S19" s="13" t="s">
        <v>147</v>
      </c>
      <c r="T19" s="13" t="s">
        <v>75</v>
      </c>
    </row>
    <row r="20" spans="1:20" ht="85.5">
      <c r="A20" s="16">
        <v>17</v>
      </c>
      <c r="B20" s="17" t="s">
        <v>148</v>
      </c>
      <c r="C20" s="13" t="s">
        <v>104</v>
      </c>
      <c r="D20" s="13">
        <v>6</v>
      </c>
      <c r="E20" s="13">
        <v>1</v>
      </c>
      <c r="F20" s="13">
        <v>0</v>
      </c>
      <c r="G20" s="13">
        <v>0</v>
      </c>
      <c r="H20" s="13" t="s">
        <v>149</v>
      </c>
      <c r="I20" s="13" t="s">
        <v>139</v>
      </c>
      <c r="J20" s="13" t="s">
        <v>140</v>
      </c>
      <c r="K20" s="13" t="s">
        <v>89</v>
      </c>
      <c r="L20" s="13" t="s">
        <v>22</v>
      </c>
      <c r="M20" s="13" t="s">
        <v>150</v>
      </c>
      <c r="N20" s="13"/>
      <c r="O20" s="13" t="s">
        <v>128</v>
      </c>
      <c r="P20" s="13" t="s">
        <v>120</v>
      </c>
      <c r="Q20" s="13">
        <v>0.9</v>
      </c>
      <c r="R20" s="13" t="s">
        <v>151</v>
      </c>
      <c r="S20" s="13" t="s">
        <v>151</v>
      </c>
      <c r="T20" s="13" t="s">
        <v>89</v>
      </c>
    </row>
    <row r="21" spans="1:20" ht="28.5">
      <c r="A21" s="16">
        <v>18</v>
      </c>
      <c r="B21" s="16" t="s">
        <v>152</v>
      </c>
      <c r="C21" s="13" t="s">
        <v>153</v>
      </c>
      <c r="D21" s="13">
        <v>5</v>
      </c>
      <c r="E21" s="13">
        <v>0</v>
      </c>
      <c r="F21" s="13">
        <v>0</v>
      </c>
      <c r="G21" s="13">
        <v>0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107</v>
      </c>
    </row>
    <row r="22" spans="1:20" ht="171">
      <c r="A22" s="16">
        <v>19</v>
      </c>
      <c r="B22" s="16" t="s">
        <v>154</v>
      </c>
      <c r="C22" s="13" t="s">
        <v>155</v>
      </c>
      <c r="D22" s="13">
        <v>6</v>
      </c>
      <c r="E22" s="13">
        <v>2</v>
      </c>
      <c r="F22" s="13">
        <v>0</v>
      </c>
      <c r="G22" s="13">
        <v>0</v>
      </c>
      <c r="H22" s="13" t="s">
        <v>156</v>
      </c>
      <c r="I22" s="13" t="s">
        <v>116</v>
      </c>
      <c r="J22" s="13" t="s">
        <v>117</v>
      </c>
      <c r="K22" s="13" t="s">
        <v>89</v>
      </c>
      <c r="L22" s="13" t="s">
        <v>22</v>
      </c>
      <c r="M22" s="13" t="s">
        <v>157</v>
      </c>
      <c r="N22" s="13"/>
      <c r="O22" s="13" t="s">
        <v>158</v>
      </c>
      <c r="P22" s="13" t="s">
        <v>147</v>
      </c>
      <c r="Q22" s="13">
        <v>1.5</v>
      </c>
      <c r="R22" s="13" t="s">
        <v>159</v>
      </c>
      <c r="S22" s="13" t="s">
        <v>159</v>
      </c>
      <c r="T22" s="13" t="s">
        <v>89</v>
      </c>
    </row>
    <row r="23" spans="1:20" ht="99.75">
      <c r="A23" s="16">
        <v>20</v>
      </c>
      <c r="B23" s="18" t="s">
        <v>160</v>
      </c>
      <c r="C23" s="13" t="s">
        <v>112</v>
      </c>
      <c r="D23" s="13">
        <v>11</v>
      </c>
      <c r="E23" s="13">
        <v>3</v>
      </c>
      <c r="F23" s="13">
        <v>0</v>
      </c>
      <c r="G23" s="13">
        <v>0</v>
      </c>
      <c r="H23" s="13" t="s">
        <v>161</v>
      </c>
      <c r="I23" s="13" t="s">
        <v>162</v>
      </c>
      <c r="J23" s="13" t="s">
        <v>163</v>
      </c>
      <c r="K23" s="13" t="s">
        <v>89</v>
      </c>
      <c r="L23" s="13" t="s">
        <v>22</v>
      </c>
      <c r="M23" s="13" t="s">
        <v>164</v>
      </c>
      <c r="N23" s="13"/>
      <c r="O23" s="13" t="s">
        <v>105</v>
      </c>
      <c r="P23" s="13" t="s">
        <v>165</v>
      </c>
      <c r="Q23" s="13">
        <v>2.1</v>
      </c>
      <c r="R23" s="13" t="s">
        <v>166</v>
      </c>
      <c r="S23" s="13" t="s">
        <v>166</v>
      </c>
      <c r="T23" s="13" t="s">
        <v>89</v>
      </c>
    </row>
    <row r="24" spans="1:20" ht="171">
      <c r="A24" s="16">
        <v>21</v>
      </c>
      <c r="B24" s="19"/>
      <c r="C24" s="13"/>
      <c r="D24" s="13"/>
      <c r="E24" s="13"/>
      <c r="F24" s="13"/>
      <c r="G24" s="13"/>
      <c r="H24" s="13" t="s">
        <v>167</v>
      </c>
      <c r="I24" s="13" t="s">
        <v>168</v>
      </c>
      <c r="J24" s="13" t="s">
        <v>169</v>
      </c>
      <c r="K24" s="13" t="s">
        <v>89</v>
      </c>
      <c r="L24" s="13" t="s">
        <v>22</v>
      </c>
      <c r="M24" s="13" t="s">
        <v>164</v>
      </c>
      <c r="N24" s="13"/>
      <c r="O24" s="13" t="s">
        <v>105</v>
      </c>
      <c r="P24" s="13"/>
      <c r="Q24" s="13">
        <v>2.2</v>
      </c>
      <c r="R24" s="13" t="s">
        <v>170</v>
      </c>
      <c r="S24" s="13"/>
      <c r="T24" s="13" t="s">
        <v>89</v>
      </c>
    </row>
    <row r="25" spans="1:20" ht="85.5">
      <c r="A25" s="16">
        <v>22</v>
      </c>
      <c r="B25" s="16" t="s">
        <v>171</v>
      </c>
      <c r="C25" s="13" t="s">
        <v>158</v>
      </c>
      <c r="D25" s="13">
        <v>9</v>
      </c>
      <c r="E25" s="13">
        <v>1</v>
      </c>
      <c r="F25" s="13">
        <v>0</v>
      </c>
      <c r="G25" s="13">
        <v>0</v>
      </c>
      <c r="H25" s="13" t="s">
        <v>172</v>
      </c>
      <c r="I25" s="13" t="s">
        <v>173</v>
      </c>
      <c r="J25" s="13" t="s">
        <v>174</v>
      </c>
      <c r="K25" s="13" t="s">
        <v>89</v>
      </c>
      <c r="L25" s="13" t="s">
        <v>22</v>
      </c>
      <c r="M25" s="13" t="s">
        <v>141</v>
      </c>
      <c r="N25" s="13"/>
      <c r="O25" s="13" t="s">
        <v>105</v>
      </c>
      <c r="P25" s="13" t="s">
        <v>175</v>
      </c>
      <c r="Q25" s="13">
        <v>1</v>
      </c>
      <c r="R25" s="13" t="s">
        <v>176</v>
      </c>
      <c r="S25" s="13" t="s">
        <v>176</v>
      </c>
      <c r="T25" s="13" t="s">
        <v>89</v>
      </c>
    </row>
    <row r="26" spans="1:20" ht="85.5">
      <c r="A26" s="16">
        <v>23</v>
      </c>
      <c r="B26" s="16" t="s">
        <v>177</v>
      </c>
      <c r="C26" s="13" t="s">
        <v>164</v>
      </c>
      <c r="D26" s="13">
        <v>9</v>
      </c>
      <c r="E26" s="13">
        <v>1</v>
      </c>
      <c r="F26" s="13">
        <v>0</v>
      </c>
      <c r="G26" s="13">
        <v>0</v>
      </c>
      <c r="H26" s="13" t="s">
        <v>178</v>
      </c>
      <c r="I26" s="13" t="s">
        <v>69</v>
      </c>
      <c r="J26" s="13" t="s">
        <v>179</v>
      </c>
      <c r="K26" s="13" t="s">
        <v>89</v>
      </c>
      <c r="L26" s="13" t="s">
        <v>22</v>
      </c>
      <c r="M26" s="13" t="s">
        <v>141</v>
      </c>
      <c r="N26" s="13"/>
      <c r="O26" s="13" t="s">
        <v>105</v>
      </c>
      <c r="P26" s="13" t="s">
        <v>175</v>
      </c>
      <c r="Q26" s="13">
        <v>1.2</v>
      </c>
      <c r="R26" s="13" t="s">
        <v>180</v>
      </c>
      <c r="S26" s="13" t="s">
        <v>180</v>
      </c>
      <c r="T26" s="13" t="s">
        <v>89</v>
      </c>
    </row>
    <row r="27" spans="1:20" ht="185.25">
      <c r="A27" s="16">
        <v>24</v>
      </c>
      <c r="B27" s="16" t="s">
        <v>181</v>
      </c>
      <c r="C27" s="13" t="s">
        <v>182</v>
      </c>
      <c r="D27" s="13">
        <v>9</v>
      </c>
      <c r="E27" s="13">
        <v>2</v>
      </c>
      <c r="F27" s="13">
        <v>0</v>
      </c>
      <c r="G27" s="13">
        <v>0</v>
      </c>
      <c r="H27" s="13" t="s">
        <v>183</v>
      </c>
      <c r="I27" s="13" t="s">
        <v>184</v>
      </c>
      <c r="J27" s="13" t="s">
        <v>185</v>
      </c>
      <c r="K27" s="13" t="s">
        <v>89</v>
      </c>
      <c r="L27" s="13" t="s">
        <v>22</v>
      </c>
      <c r="M27" s="13" t="s">
        <v>141</v>
      </c>
      <c r="N27" s="13"/>
      <c r="O27" s="13" t="s">
        <v>186</v>
      </c>
      <c r="P27" s="13" t="s">
        <v>151</v>
      </c>
      <c r="Q27" s="13">
        <v>3</v>
      </c>
      <c r="R27" s="13" t="s">
        <v>151</v>
      </c>
      <c r="S27" s="13" t="s">
        <v>113</v>
      </c>
      <c r="T27" s="13" t="s">
        <v>89</v>
      </c>
    </row>
    <row r="28" spans="1:20" ht="85.5">
      <c r="A28" s="16">
        <v>25</v>
      </c>
      <c r="B28" s="16" t="s">
        <v>187</v>
      </c>
      <c r="C28" s="13" t="s">
        <v>188</v>
      </c>
      <c r="D28" s="13">
        <v>10</v>
      </c>
      <c r="E28" s="13">
        <v>1</v>
      </c>
      <c r="F28" s="13">
        <v>0</v>
      </c>
      <c r="G28" s="13">
        <v>0</v>
      </c>
      <c r="H28" s="13" t="s">
        <v>189</v>
      </c>
      <c r="I28" s="13" t="s">
        <v>69</v>
      </c>
      <c r="J28" s="13" t="s">
        <v>179</v>
      </c>
      <c r="K28" s="13" t="s">
        <v>89</v>
      </c>
      <c r="L28" s="13" t="s">
        <v>22</v>
      </c>
      <c r="M28" s="13" t="s">
        <v>190</v>
      </c>
      <c r="N28" s="13"/>
      <c r="O28" s="13" t="s">
        <v>159</v>
      </c>
      <c r="P28" s="13" t="s">
        <v>191</v>
      </c>
      <c r="Q28" s="13">
        <v>1.2</v>
      </c>
      <c r="R28" s="13" t="s">
        <v>142</v>
      </c>
      <c r="S28" s="13" t="s">
        <v>142</v>
      </c>
      <c r="T28" s="13" t="s">
        <v>89</v>
      </c>
    </row>
    <row r="29" spans="1:20" ht="171">
      <c r="A29" s="16">
        <v>26</v>
      </c>
      <c r="B29" s="16" t="s">
        <v>192</v>
      </c>
      <c r="C29" s="13" t="s">
        <v>147</v>
      </c>
      <c r="D29" s="13">
        <v>7</v>
      </c>
      <c r="E29" s="13">
        <v>2</v>
      </c>
      <c r="F29" s="13">
        <v>0</v>
      </c>
      <c r="G29" s="13">
        <v>0</v>
      </c>
      <c r="H29" s="13" t="s">
        <v>193</v>
      </c>
      <c r="I29" s="13" t="s">
        <v>116</v>
      </c>
      <c r="J29" s="13" t="s">
        <v>194</v>
      </c>
      <c r="K29" s="13" t="s">
        <v>89</v>
      </c>
      <c r="L29" s="13" t="s">
        <v>22</v>
      </c>
      <c r="M29" s="13" t="s">
        <v>190</v>
      </c>
      <c r="N29" s="13"/>
      <c r="O29" s="13" t="s">
        <v>159</v>
      </c>
      <c r="P29" s="13" t="s">
        <v>195</v>
      </c>
      <c r="Q29" s="13">
        <v>4</v>
      </c>
      <c r="R29" s="13" t="s">
        <v>196</v>
      </c>
      <c r="S29" s="13" t="s">
        <v>196</v>
      </c>
      <c r="T29" s="13" t="s">
        <v>89</v>
      </c>
    </row>
    <row r="30" spans="1:20" ht="171">
      <c r="A30" s="16" t="s">
        <v>197</v>
      </c>
      <c r="B30" s="16" t="s">
        <v>198</v>
      </c>
      <c r="C30" s="13" t="s">
        <v>105</v>
      </c>
      <c r="D30" s="13">
        <v>7</v>
      </c>
      <c r="E30" s="13">
        <v>2</v>
      </c>
      <c r="F30" s="13">
        <v>0</v>
      </c>
      <c r="G30" s="13">
        <v>0</v>
      </c>
      <c r="H30" s="13" t="s">
        <v>199</v>
      </c>
      <c r="I30" s="13" t="s">
        <v>200</v>
      </c>
      <c r="J30" s="13" t="s">
        <v>201</v>
      </c>
      <c r="K30" s="13" t="s">
        <v>89</v>
      </c>
      <c r="L30" s="13" t="s">
        <v>22</v>
      </c>
      <c r="M30" s="13" t="s">
        <v>202</v>
      </c>
      <c r="N30" s="13"/>
      <c r="O30" s="13" t="s">
        <v>151</v>
      </c>
      <c r="P30" s="13" t="s">
        <v>195</v>
      </c>
      <c r="Q30" s="13">
        <v>1.95</v>
      </c>
      <c r="R30" s="13" t="s">
        <v>203</v>
      </c>
      <c r="S30" s="13" t="s">
        <v>204</v>
      </c>
      <c r="T30" s="13" t="s">
        <v>89</v>
      </c>
    </row>
    <row r="31" spans="1:20" ht="85.5">
      <c r="A31" s="16">
        <v>28</v>
      </c>
      <c r="B31" s="16" t="s">
        <v>205</v>
      </c>
      <c r="C31" s="13" t="s">
        <v>202</v>
      </c>
      <c r="D31" s="13">
        <v>4</v>
      </c>
      <c r="E31" s="13">
        <v>1</v>
      </c>
      <c r="F31" s="13">
        <v>0</v>
      </c>
      <c r="G31" s="13">
        <v>0</v>
      </c>
      <c r="H31" s="13" t="s">
        <v>206</v>
      </c>
      <c r="I31" s="13" t="s">
        <v>69</v>
      </c>
      <c r="J31" s="13" t="s">
        <v>179</v>
      </c>
      <c r="K31" s="13" t="s">
        <v>89</v>
      </c>
      <c r="L31" s="13" t="s">
        <v>22</v>
      </c>
      <c r="M31" s="13" t="s">
        <v>207</v>
      </c>
      <c r="N31" s="13"/>
      <c r="O31" s="13" t="s">
        <v>208</v>
      </c>
      <c r="P31" s="13" t="s">
        <v>191</v>
      </c>
      <c r="Q31" s="13">
        <v>2.1</v>
      </c>
      <c r="R31" s="13" t="s">
        <v>209</v>
      </c>
      <c r="S31" s="13" t="s">
        <v>210</v>
      </c>
      <c r="T31" s="13" t="s">
        <v>89</v>
      </c>
    </row>
    <row r="32" spans="1:20" ht="85.5">
      <c r="A32" s="16">
        <v>29</v>
      </c>
      <c r="B32" s="16" t="s">
        <v>211</v>
      </c>
      <c r="C32" s="13" t="s">
        <v>212</v>
      </c>
      <c r="D32" s="13">
        <v>7</v>
      </c>
      <c r="E32" s="13">
        <v>1</v>
      </c>
      <c r="F32" s="13">
        <v>0</v>
      </c>
      <c r="G32" s="13">
        <v>0</v>
      </c>
      <c r="H32" s="13" t="s">
        <v>213</v>
      </c>
      <c r="I32" s="13" t="s">
        <v>173</v>
      </c>
      <c r="J32" s="13" t="s">
        <v>174</v>
      </c>
      <c r="K32" s="13" t="s">
        <v>89</v>
      </c>
      <c r="L32" s="13" t="s">
        <v>22</v>
      </c>
      <c r="M32" s="13" t="s">
        <v>207</v>
      </c>
      <c r="N32" s="13"/>
      <c r="O32" s="13" t="s">
        <v>151</v>
      </c>
      <c r="P32" s="13" t="s">
        <v>191</v>
      </c>
      <c r="Q32" s="13">
        <v>2.1</v>
      </c>
      <c r="R32" s="13" t="s">
        <v>142</v>
      </c>
      <c r="S32" s="13" t="s">
        <v>142</v>
      </c>
      <c r="T32" s="13" t="s">
        <v>89</v>
      </c>
    </row>
    <row r="33" spans="1:20" ht="57">
      <c r="A33" s="16">
        <v>30</v>
      </c>
      <c r="B33" s="16" t="s">
        <v>214</v>
      </c>
      <c r="C33" s="13" t="s">
        <v>175</v>
      </c>
      <c r="D33" s="13">
        <v>8</v>
      </c>
      <c r="E33" s="13">
        <v>1</v>
      </c>
      <c r="F33" s="13">
        <v>0</v>
      </c>
      <c r="G33" s="13">
        <v>0</v>
      </c>
      <c r="H33" s="13" t="s">
        <v>215</v>
      </c>
      <c r="I33" s="13" t="s">
        <v>173</v>
      </c>
      <c r="J33" s="13" t="s">
        <v>216</v>
      </c>
      <c r="K33" s="13" t="s">
        <v>89</v>
      </c>
      <c r="L33" s="13" t="s">
        <v>22</v>
      </c>
      <c r="M33" s="13" t="s">
        <v>208</v>
      </c>
      <c r="N33" s="13"/>
      <c r="O33" s="13" t="s">
        <v>113</v>
      </c>
      <c r="P33" s="13" t="s">
        <v>217</v>
      </c>
      <c r="Q33" s="13">
        <v>1</v>
      </c>
      <c r="R33" s="13" t="s">
        <v>218</v>
      </c>
      <c r="S33" s="13" t="s">
        <v>218</v>
      </c>
      <c r="T33" s="13" t="s">
        <v>89</v>
      </c>
    </row>
    <row r="34" spans="1:20" ht="57">
      <c r="A34" s="16">
        <v>31</v>
      </c>
      <c r="B34" s="16" t="s">
        <v>219</v>
      </c>
      <c r="C34" s="13" t="s">
        <v>151</v>
      </c>
      <c r="D34" s="13">
        <v>6</v>
      </c>
      <c r="E34" s="13">
        <v>1</v>
      </c>
      <c r="F34" s="13">
        <v>0</v>
      </c>
      <c r="G34" s="13">
        <v>0</v>
      </c>
      <c r="H34" s="13" t="s">
        <v>220</v>
      </c>
      <c r="I34" s="13" t="s">
        <v>173</v>
      </c>
      <c r="J34" s="13" t="s">
        <v>173</v>
      </c>
      <c r="K34" s="13" t="s">
        <v>89</v>
      </c>
      <c r="L34" s="13" t="s">
        <v>22</v>
      </c>
      <c r="M34" s="13" t="s">
        <v>208</v>
      </c>
      <c r="N34" s="13"/>
      <c r="O34" s="13" t="s">
        <v>221</v>
      </c>
      <c r="P34" s="13" t="s">
        <v>195</v>
      </c>
      <c r="Q34" s="13">
        <v>1.5</v>
      </c>
      <c r="R34" s="13" t="s">
        <v>203</v>
      </c>
      <c r="S34" s="13" t="s">
        <v>222</v>
      </c>
      <c r="T34" s="13" t="s">
        <v>89</v>
      </c>
    </row>
    <row r="35" spans="1:20" ht="42.75">
      <c r="A35" s="16">
        <v>32</v>
      </c>
      <c r="B35" s="16" t="s">
        <v>223</v>
      </c>
      <c r="C35" s="13" t="s">
        <v>165</v>
      </c>
      <c r="D35" s="13">
        <v>7</v>
      </c>
      <c r="E35" s="13">
        <v>1</v>
      </c>
      <c r="F35" s="13">
        <v>0</v>
      </c>
      <c r="G35" s="13">
        <v>0</v>
      </c>
      <c r="H35" s="13" t="s">
        <v>224</v>
      </c>
      <c r="I35" s="13" t="s">
        <v>225</v>
      </c>
      <c r="J35" s="13" t="s">
        <v>226</v>
      </c>
      <c r="K35" s="13" t="s">
        <v>89</v>
      </c>
      <c r="L35" s="13" t="s">
        <v>22</v>
      </c>
      <c r="M35" s="13" t="s">
        <v>208</v>
      </c>
      <c r="N35" s="13"/>
      <c r="O35" s="13" t="s">
        <v>221</v>
      </c>
      <c r="P35" s="13" t="s">
        <v>142</v>
      </c>
      <c r="Q35" s="13">
        <v>0.6</v>
      </c>
      <c r="R35" s="13" t="s">
        <v>195</v>
      </c>
      <c r="S35" s="13" t="s">
        <v>204</v>
      </c>
      <c r="T35" s="13" t="s">
        <v>89</v>
      </c>
    </row>
    <row r="36" spans="1:20" ht="71.25">
      <c r="A36" s="16">
        <v>33</v>
      </c>
      <c r="B36" s="16" t="s">
        <v>227</v>
      </c>
      <c r="C36" s="13" t="s">
        <v>208</v>
      </c>
      <c r="D36" s="13">
        <v>6</v>
      </c>
      <c r="E36" s="13">
        <v>1</v>
      </c>
      <c r="F36" s="13">
        <v>0</v>
      </c>
      <c r="G36" s="13">
        <v>0</v>
      </c>
      <c r="H36" s="13" t="s">
        <v>228</v>
      </c>
      <c r="I36" s="13" t="s">
        <v>69</v>
      </c>
      <c r="J36" s="13" t="s">
        <v>70</v>
      </c>
      <c r="K36" s="13" t="s">
        <v>89</v>
      </c>
      <c r="L36" s="13" t="s">
        <v>22</v>
      </c>
      <c r="M36" s="13" t="s">
        <v>229</v>
      </c>
      <c r="N36" s="13"/>
      <c r="O36" s="13" t="s">
        <v>221</v>
      </c>
      <c r="P36" s="13" t="s">
        <v>195</v>
      </c>
      <c r="Q36" s="13">
        <v>0.9</v>
      </c>
      <c r="R36" s="13" t="s">
        <v>218</v>
      </c>
      <c r="S36" s="13" t="s">
        <v>204</v>
      </c>
      <c r="T36" s="13" t="s">
        <v>89</v>
      </c>
    </row>
    <row r="37" spans="1:20" ht="57">
      <c r="A37" s="16">
        <v>34</v>
      </c>
      <c r="B37" s="16" t="s">
        <v>230</v>
      </c>
      <c r="C37" s="13" t="s">
        <v>113</v>
      </c>
      <c r="D37" s="13">
        <v>5</v>
      </c>
      <c r="E37" s="13">
        <v>1</v>
      </c>
      <c r="F37" s="13">
        <v>0</v>
      </c>
      <c r="G37" s="13">
        <v>0</v>
      </c>
      <c r="H37" s="13" t="s">
        <v>231</v>
      </c>
      <c r="I37" s="13" t="s">
        <v>173</v>
      </c>
      <c r="J37" s="13" t="s">
        <v>216</v>
      </c>
      <c r="K37" s="13" t="s">
        <v>89</v>
      </c>
      <c r="L37" s="13" t="s">
        <v>22</v>
      </c>
      <c r="M37" s="13" t="s">
        <v>180</v>
      </c>
      <c r="N37" s="13"/>
      <c r="O37" s="13" t="s">
        <v>209</v>
      </c>
      <c r="P37" s="13" t="s">
        <v>195</v>
      </c>
      <c r="Q37" s="13">
        <v>1.5</v>
      </c>
      <c r="R37" s="13" t="s">
        <v>232</v>
      </c>
      <c r="S37" s="13" t="s">
        <v>232</v>
      </c>
      <c r="T37" s="13" t="s">
        <v>89</v>
      </c>
    </row>
    <row r="38" spans="1:20" ht="14.25">
      <c r="A38" s="16">
        <v>35</v>
      </c>
      <c r="B38" s="16" t="s">
        <v>233</v>
      </c>
      <c r="C38" s="13" t="s">
        <v>234</v>
      </c>
      <c r="D38" s="13">
        <v>5</v>
      </c>
      <c r="E38" s="13">
        <v>0</v>
      </c>
      <c r="F38" s="13">
        <v>0</v>
      </c>
      <c r="G38" s="13">
        <v>0</v>
      </c>
      <c r="H38" s="13" t="s">
        <v>107</v>
      </c>
      <c r="I38" s="13"/>
      <c r="J38" s="13"/>
      <c r="K38" s="13" t="s">
        <v>89</v>
      </c>
      <c r="L38" s="13" t="s">
        <v>22</v>
      </c>
      <c r="M38" s="13"/>
      <c r="N38" s="13"/>
      <c r="O38" s="13"/>
      <c r="P38" s="13"/>
      <c r="Q38" s="13"/>
      <c r="R38" s="13"/>
      <c r="S38" s="13"/>
      <c r="T38" s="13" t="s">
        <v>107</v>
      </c>
    </row>
    <row r="39" spans="1:20" ht="71.25">
      <c r="A39" s="16">
        <v>36</v>
      </c>
      <c r="B39" s="16" t="s">
        <v>235</v>
      </c>
      <c r="C39" s="13" t="s">
        <v>176</v>
      </c>
      <c r="D39" s="13">
        <v>9</v>
      </c>
      <c r="E39" s="13">
        <v>1</v>
      </c>
      <c r="F39" s="13">
        <v>0</v>
      </c>
      <c r="G39" s="13">
        <v>0</v>
      </c>
      <c r="H39" s="13" t="s">
        <v>236</v>
      </c>
      <c r="I39" s="13" t="s">
        <v>69</v>
      </c>
      <c r="J39" s="13" t="s">
        <v>70</v>
      </c>
      <c r="K39" s="13" t="s">
        <v>89</v>
      </c>
      <c r="L39" s="13" t="s">
        <v>22</v>
      </c>
      <c r="M39" s="13" t="s">
        <v>237</v>
      </c>
      <c r="N39" s="13"/>
      <c r="O39" s="13" t="s">
        <v>217</v>
      </c>
      <c r="P39" s="13" t="s">
        <v>195</v>
      </c>
      <c r="Q39" s="13">
        <v>1.5</v>
      </c>
      <c r="R39" s="13" t="s">
        <v>218</v>
      </c>
      <c r="S39" s="13" t="s">
        <v>238</v>
      </c>
      <c r="T39" s="13" t="s">
        <v>89</v>
      </c>
    </row>
    <row r="40" spans="1:20" ht="57">
      <c r="A40" s="16">
        <v>37</v>
      </c>
      <c r="B40" s="16" t="s">
        <v>239</v>
      </c>
      <c r="C40" s="13" t="s">
        <v>166</v>
      </c>
      <c r="D40" s="13">
        <v>6</v>
      </c>
      <c r="E40" s="13">
        <v>1</v>
      </c>
      <c r="F40" s="13">
        <v>0</v>
      </c>
      <c r="G40" s="13">
        <v>0</v>
      </c>
      <c r="H40" s="13" t="s">
        <v>240</v>
      </c>
      <c r="I40" s="13" t="s">
        <v>69</v>
      </c>
      <c r="J40" s="13" t="s">
        <v>70</v>
      </c>
      <c r="K40" s="13" t="s">
        <v>89</v>
      </c>
      <c r="L40" s="13" t="s">
        <v>22</v>
      </c>
      <c r="M40" s="13" t="s">
        <v>191</v>
      </c>
      <c r="N40" s="13"/>
      <c r="O40" s="13" t="s">
        <v>241</v>
      </c>
      <c r="P40" s="13" t="s">
        <v>242</v>
      </c>
      <c r="Q40" s="13">
        <v>0.9</v>
      </c>
      <c r="R40" s="13" t="s">
        <v>243</v>
      </c>
      <c r="S40" s="13" t="s">
        <v>243</v>
      </c>
      <c r="T40" s="13" t="s">
        <v>89</v>
      </c>
    </row>
    <row r="41" spans="1:20" ht="71.25">
      <c r="A41" s="16">
        <v>38</v>
      </c>
      <c r="B41" s="16" t="s">
        <v>244</v>
      </c>
      <c r="C41" s="13" t="s">
        <v>209</v>
      </c>
      <c r="D41" s="13">
        <v>7</v>
      </c>
      <c r="E41" s="13">
        <v>1</v>
      </c>
      <c r="F41" s="13">
        <v>0</v>
      </c>
      <c r="G41" s="13">
        <v>0</v>
      </c>
      <c r="H41" s="13" t="s">
        <v>245</v>
      </c>
      <c r="I41" s="13" t="s">
        <v>69</v>
      </c>
      <c r="J41" s="13" t="s">
        <v>70</v>
      </c>
      <c r="K41" s="13" t="s">
        <v>89</v>
      </c>
      <c r="L41" s="13" t="s">
        <v>22</v>
      </c>
      <c r="M41" s="13" t="s">
        <v>241</v>
      </c>
      <c r="N41" s="13"/>
      <c r="O41" s="13" t="s">
        <v>242</v>
      </c>
      <c r="P41" s="13" t="s">
        <v>246</v>
      </c>
      <c r="Q41" s="13">
        <v>0.9</v>
      </c>
      <c r="R41" s="13" t="s">
        <v>247</v>
      </c>
      <c r="S41" s="13" t="s">
        <v>247</v>
      </c>
      <c r="T41" s="13" t="s">
        <v>89</v>
      </c>
    </row>
    <row r="42" spans="1:20" ht="57">
      <c r="A42" s="16">
        <v>39</v>
      </c>
      <c r="B42" s="16" t="s">
        <v>248</v>
      </c>
      <c r="C42" s="13" t="s">
        <v>249</v>
      </c>
      <c r="D42" s="13">
        <v>7</v>
      </c>
      <c r="E42" s="13">
        <v>1</v>
      </c>
      <c r="F42" s="13">
        <v>0</v>
      </c>
      <c r="G42" s="13">
        <v>0</v>
      </c>
      <c r="H42" s="13" t="s">
        <v>250</v>
      </c>
      <c r="I42" s="13" t="s">
        <v>173</v>
      </c>
      <c r="J42" s="13" t="s">
        <v>216</v>
      </c>
      <c r="K42" s="13" t="s">
        <v>89</v>
      </c>
      <c r="L42" s="13" t="s">
        <v>22</v>
      </c>
      <c r="M42" s="13" t="s">
        <v>241</v>
      </c>
      <c r="N42" s="13"/>
      <c r="O42" s="13" t="s">
        <v>242</v>
      </c>
      <c r="P42" s="13" t="s">
        <v>251</v>
      </c>
      <c r="Q42" s="13">
        <v>1.6</v>
      </c>
      <c r="R42" s="13" t="s">
        <v>252</v>
      </c>
      <c r="S42" s="13" t="s">
        <v>252</v>
      </c>
      <c r="T42" s="13" t="s">
        <v>89</v>
      </c>
    </row>
    <row r="43" spans="1:20" ht="57">
      <c r="A43" s="16">
        <v>40</v>
      </c>
      <c r="B43" s="16" t="s">
        <v>253</v>
      </c>
      <c r="C43" s="13" t="s">
        <v>142</v>
      </c>
      <c r="D43" s="13">
        <v>7</v>
      </c>
      <c r="E43" s="13">
        <v>1</v>
      </c>
      <c r="F43" s="13">
        <v>0</v>
      </c>
      <c r="G43" s="13">
        <v>0</v>
      </c>
      <c r="H43" s="13" t="s">
        <v>254</v>
      </c>
      <c r="I43" s="13" t="s">
        <v>69</v>
      </c>
      <c r="J43" s="13" t="s">
        <v>70</v>
      </c>
      <c r="K43" s="13" t="s">
        <v>89</v>
      </c>
      <c r="L43" s="13" t="s">
        <v>22</v>
      </c>
      <c r="M43" s="13" t="s">
        <v>203</v>
      </c>
      <c r="N43" s="13"/>
      <c r="O43" s="13" t="s">
        <v>242</v>
      </c>
      <c r="P43" s="13" t="s">
        <v>246</v>
      </c>
      <c r="Q43" s="13">
        <v>1.9</v>
      </c>
      <c r="R43" s="13" t="s">
        <v>232</v>
      </c>
      <c r="S43" s="13" t="s">
        <v>232</v>
      </c>
      <c r="T43" s="13" t="s">
        <v>89</v>
      </c>
    </row>
    <row r="44" spans="1:20" ht="57">
      <c r="A44" s="16">
        <v>41</v>
      </c>
      <c r="B44" s="16" t="s">
        <v>255</v>
      </c>
      <c r="C44" s="13" t="s">
        <v>218</v>
      </c>
      <c r="D44" s="13">
        <v>6</v>
      </c>
      <c r="E44" s="13">
        <v>1</v>
      </c>
      <c r="F44" s="13">
        <v>0</v>
      </c>
      <c r="G44" s="13">
        <v>0</v>
      </c>
      <c r="H44" s="13" t="s">
        <v>256</v>
      </c>
      <c r="I44" s="13" t="s">
        <v>257</v>
      </c>
      <c r="J44" s="13" t="s">
        <v>258</v>
      </c>
      <c r="K44" s="13" t="s">
        <v>89</v>
      </c>
      <c r="L44" s="13" t="s">
        <v>22</v>
      </c>
      <c r="M44" s="13" t="s">
        <v>259</v>
      </c>
      <c r="N44" s="13"/>
      <c r="O44" s="13" t="s">
        <v>246</v>
      </c>
      <c r="P44" s="13" t="s">
        <v>252</v>
      </c>
      <c r="Q44" s="13">
        <v>1.2</v>
      </c>
      <c r="R44" s="13" t="s">
        <v>232</v>
      </c>
      <c r="S44" s="13" t="s">
        <v>232</v>
      </c>
      <c r="T44" s="13" t="s">
        <v>89</v>
      </c>
    </row>
    <row r="45" spans="1:20" ht="57">
      <c r="A45" s="16">
        <v>42</v>
      </c>
      <c r="B45" s="16" t="s">
        <v>260</v>
      </c>
      <c r="C45" s="13" t="s">
        <v>261</v>
      </c>
      <c r="D45" s="13">
        <v>6</v>
      </c>
      <c r="E45" s="13">
        <v>1</v>
      </c>
      <c r="F45" s="13">
        <v>0</v>
      </c>
      <c r="G45" s="13">
        <v>0</v>
      </c>
      <c r="H45" s="13" t="s">
        <v>262</v>
      </c>
      <c r="I45" s="13" t="s">
        <v>257</v>
      </c>
      <c r="J45" s="13" t="s">
        <v>258</v>
      </c>
      <c r="K45" s="13" t="s">
        <v>22</v>
      </c>
      <c r="L45" s="13" t="s">
        <v>22</v>
      </c>
      <c r="M45" s="13" t="s">
        <v>263</v>
      </c>
      <c r="N45" s="13"/>
      <c r="O45" s="13" t="s">
        <v>252</v>
      </c>
      <c r="P45" s="13" t="s">
        <v>264</v>
      </c>
      <c r="Q45" s="13">
        <v>1</v>
      </c>
      <c r="R45" s="13" t="s">
        <v>265</v>
      </c>
      <c r="S45" s="13" t="s">
        <v>266</v>
      </c>
      <c r="T45" s="13" t="s">
        <v>75</v>
      </c>
    </row>
    <row r="46" spans="1:20" ht="57">
      <c r="A46" s="16">
        <v>43</v>
      </c>
      <c r="B46" s="16" t="s">
        <v>267</v>
      </c>
      <c r="C46" s="13" t="s">
        <v>268</v>
      </c>
      <c r="D46" s="13">
        <v>6</v>
      </c>
      <c r="E46" s="13">
        <v>1</v>
      </c>
      <c r="F46" s="13">
        <v>0</v>
      </c>
      <c r="G46" s="13">
        <v>0</v>
      </c>
      <c r="H46" s="13" t="s">
        <v>269</v>
      </c>
      <c r="I46" s="13" t="s">
        <v>257</v>
      </c>
      <c r="J46" s="13" t="s">
        <v>258</v>
      </c>
      <c r="K46" s="13" t="s">
        <v>22</v>
      </c>
      <c r="L46" s="13" t="s">
        <v>22</v>
      </c>
      <c r="M46" s="13" t="s">
        <v>246</v>
      </c>
      <c r="N46" s="13"/>
      <c r="O46" s="13" t="s">
        <v>243</v>
      </c>
      <c r="P46" s="13" t="s">
        <v>264</v>
      </c>
      <c r="Q46" s="13">
        <v>1.5</v>
      </c>
      <c r="R46" s="13" t="s">
        <v>270</v>
      </c>
      <c r="S46" s="13" t="s">
        <v>266</v>
      </c>
      <c r="T46" s="13" t="s">
        <v>75</v>
      </c>
    </row>
    <row r="47" spans="1:20" ht="28.5">
      <c r="A47" s="16">
        <v>44</v>
      </c>
      <c r="B47" s="16" t="s">
        <v>271</v>
      </c>
      <c r="C47" s="13" t="s">
        <v>246</v>
      </c>
      <c r="D47" s="13">
        <v>6</v>
      </c>
      <c r="E47" s="13">
        <v>0</v>
      </c>
      <c r="F47" s="13">
        <v>0</v>
      </c>
      <c r="G47" s="13">
        <v>0</v>
      </c>
      <c r="H47" s="13"/>
      <c r="I47" s="13"/>
      <c r="J47" s="13"/>
      <c r="K47" s="13" t="s">
        <v>22</v>
      </c>
      <c r="L47" s="13" t="s">
        <v>22</v>
      </c>
      <c r="M47" s="13"/>
      <c r="N47" s="13"/>
      <c r="O47" s="13"/>
      <c r="P47" s="13"/>
      <c r="Q47" s="13"/>
      <c r="R47" s="13"/>
      <c r="S47" s="13"/>
      <c r="T47" s="13" t="s">
        <v>107</v>
      </c>
    </row>
    <row r="48" spans="1:20" ht="57">
      <c r="A48" s="16">
        <v>45</v>
      </c>
      <c r="B48" s="16" t="s">
        <v>272</v>
      </c>
      <c r="C48" s="13" t="s">
        <v>251</v>
      </c>
      <c r="D48" s="13">
        <v>7</v>
      </c>
      <c r="E48" s="13">
        <v>1</v>
      </c>
      <c r="F48" s="13">
        <v>0</v>
      </c>
      <c r="G48" s="13">
        <v>0</v>
      </c>
      <c r="H48" s="13" t="s">
        <v>273</v>
      </c>
      <c r="I48" s="13" t="s">
        <v>173</v>
      </c>
      <c r="J48" s="13" t="s">
        <v>216</v>
      </c>
      <c r="K48" s="13" t="s">
        <v>22</v>
      </c>
      <c r="L48" s="13" t="s">
        <v>22</v>
      </c>
      <c r="M48" s="13" t="s">
        <v>252</v>
      </c>
      <c r="N48" s="13"/>
      <c r="O48" s="13" t="s">
        <v>243</v>
      </c>
      <c r="P48" s="13" t="s">
        <v>264</v>
      </c>
      <c r="Q48" s="13">
        <v>1</v>
      </c>
      <c r="R48" s="13" t="s">
        <v>270</v>
      </c>
      <c r="S48" s="13" t="s">
        <v>274</v>
      </c>
      <c r="T48" s="13" t="s">
        <v>75</v>
      </c>
    </row>
    <row r="49" spans="1:20" ht="42.75">
      <c r="A49" s="16">
        <v>46</v>
      </c>
      <c r="B49" s="16" t="s">
        <v>275</v>
      </c>
      <c r="C49" s="13" t="s">
        <v>243</v>
      </c>
      <c r="D49" s="13">
        <v>7</v>
      </c>
      <c r="E49" s="13">
        <v>1</v>
      </c>
      <c r="F49" s="13">
        <v>0</v>
      </c>
      <c r="G49" s="13">
        <v>0</v>
      </c>
      <c r="H49" s="13" t="s">
        <v>276</v>
      </c>
      <c r="I49" s="13" t="s">
        <v>225</v>
      </c>
      <c r="J49" s="13" t="s">
        <v>226</v>
      </c>
      <c r="K49" s="13" t="s">
        <v>22</v>
      </c>
      <c r="L49" s="13" t="s">
        <v>22</v>
      </c>
      <c r="M49" s="13" t="s">
        <v>264</v>
      </c>
      <c r="N49" s="13"/>
      <c r="O49" s="13" t="s">
        <v>232</v>
      </c>
      <c r="P49" s="13" t="s">
        <v>266</v>
      </c>
      <c r="Q49" s="13">
        <v>1.2</v>
      </c>
      <c r="R49" s="13" t="s">
        <v>277</v>
      </c>
      <c r="S49" s="13" t="s">
        <v>277</v>
      </c>
      <c r="T49" s="13" t="s">
        <v>75</v>
      </c>
    </row>
    <row r="50" spans="1:20" ht="57">
      <c r="A50" s="16">
        <v>47</v>
      </c>
      <c r="B50" s="16" t="s">
        <v>278</v>
      </c>
      <c r="C50" s="13" t="s">
        <v>264</v>
      </c>
      <c r="D50" s="13">
        <v>6</v>
      </c>
      <c r="E50" s="13">
        <v>1</v>
      </c>
      <c r="F50" s="13">
        <v>0</v>
      </c>
      <c r="G50" s="13">
        <v>0</v>
      </c>
      <c r="H50" s="13" t="s">
        <v>279</v>
      </c>
      <c r="I50" s="13" t="s">
        <v>173</v>
      </c>
      <c r="J50" s="13" t="s">
        <v>216</v>
      </c>
      <c r="K50" s="13" t="s">
        <v>22</v>
      </c>
      <c r="L50" s="13" t="s">
        <v>22</v>
      </c>
      <c r="M50" s="13" t="s">
        <v>247</v>
      </c>
      <c r="N50" s="13"/>
      <c r="O50" s="13" t="s">
        <v>280</v>
      </c>
      <c r="P50" s="13" t="s">
        <v>266</v>
      </c>
      <c r="Q50" s="13">
        <v>1.2</v>
      </c>
      <c r="R50" s="13" t="s">
        <v>281</v>
      </c>
      <c r="S50" s="13" t="s">
        <v>281</v>
      </c>
      <c r="T50" s="13" t="s">
        <v>75</v>
      </c>
    </row>
    <row r="51" spans="1:20" ht="57">
      <c r="A51" s="16">
        <v>48</v>
      </c>
      <c r="B51" s="16" t="s">
        <v>282</v>
      </c>
      <c r="C51" s="13" t="s">
        <v>247</v>
      </c>
      <c r="D51" s="13">
        <v>6</v>
      </c>
      <c r="E51" s="13">
        <v>1</v>
      </c>
      <c r="F51" s="13">
        <v>0</v>
      </c>
      <c r="G51" s="13">
        <v>0</v>
      </c>
      <c r="H51" s="13" t="s">
        <v>283</v>
      </c>
      <c r="I51" s="13" t="s">
        <v>173</v>
      </c>
      <c r="J51" s="13" t="s">
        <v>216</v>
      </c>
      <c r="K51" s="13" t="s">
        <v>22</v>
      </c>
      <c r="L51" s="13" t="s">
        <v>22</v>
      </c>
      <c r="M51" s="13" t="s">
        <v>284</v>
      </c>
      <c r="N51" s="13"/>
      <c r="O51" s="13" t="s">
        <v>280</v>
      </c>
      <c r="P51" s="13" t="s">
        <v>266</v>
      </c>
      <c r="Q51" s="13">
        <v>1.2</v>
      </c>
      <c r="R51" s="13" t="s">
        <v>285</v>
      </c>
      <c r="S51" s="13" t="s">
        <v>286</v>
      </c>
      <c r="T51" s="13" t="s">
        <v>75</v>
      </c>
    </row>
    <row r="52" spans="1:20" ht="85.5">
      <c r="A52" s="16">
        <v>49</v>
      </c>
      <c r="B52" s="16" t="s">
        <v>287</v>
      </c>
      <c r="C52" s="13" t="s">
        <v>280</v>
      </c>
      <c r="D52" s="13">
        <v>8</v>
      </c>
      <c r="E52" s="13">
        <v>1</v>
      </c>
      <c r="F52" s="13">
        <v>0</v>
      </c>
      <c r="G52" s="13">
        <v>0</v>
      </c>
      <c r="H52" s="13" t="s">
        <v>288</v>
      </c>
      <c r="I52" s="13" t="s">
        <v>289</v>
      </c>
      <c r="J52" s="13" t="s">
        <v>290</v>
      </c>
      <c r="K52" s="13" t="s">
        <v>22</v>
      </c>
      <c r="L52" s="13" t="s">
        <v>22</v>
      </c>
      <c r="M52" s="13" t="s">
        <v>270</v>
      </c>
      <c r="N52" s="13"/>
      <c r="O52" s="13" t="s">
        <v>291</v>
      </c>
      <c r="P52" s="13" t="s">
        <v>292</v>
      </c>
      <c r="Q52" s="13">
        <v>1.2</v>
      </c>
      <c r="R52" s="13" t="s">
        <v>293</v>
      </c>
      <c r="S52" s="13" t="s">
        <v>293</v>
      </c>
      <c r="T52" s="13" t="s">
        <v>75</v>
      </c>
    </row>
    <row r="53" spans="1:20" ht="171">
      <c r="A53" s="16">
        <v>50</v>
      </c>
      <c r="B53" s="16" t="s">
        <v>294</v>
      </c>
      <c r="C53" s="13" t="s">
        <v>274</v>
      </c>
      <c r="D53" s="13">
        <v>7</v>
      </c>
      <c r="E53" s="13">
        <v>2</v>
      </c>
      <c r="F53" s="13">
        <v>0</v>
      </c>
      <c r="G53" s="13">
        <v>0</v>
      </c>
      <c r="H53" s="13" t="s">
        <v>295</v>
      </c>
      <c r="I53" s="13" t="s">
        <v>116</v>
      </c>
      <c r="J53" s="13" t="s">
        <v>296</v>
      </c>
      <c r="K53" s="13" t="s">
        <v>89</v>
      </c>
      <c r="L53" s="13" t="s">
        <v>22</v>
      </c>
      <c r="M53" s="13" t="s">
        <v>297</v>
      </c>
      <c r="N53" s="13"/>
      <c r="O53" s="13" t="s">
        <v>298</v>
      </c>
      <c r="P53" s="13" t="s">
        <v>299</v>
      </c>
      <c r="Q53" s="13">
        <v>2.1</v>
      </c>
      <c r="R53" s="13" t="s">
        <v>300</v>
      </c>
      <c r="S53" s="13" t="s">
        <v>300</v>
      </c>
      <c r="T53" s="13" t="s">
        <v>89</v>
      </c>
    </row>
    <row r="54" spans="1:20" ht="14.25">
      <c r="A54" s="16">
        <v>51</v>
      </c>
      <c r="B54" s="16" t="s">
        <v>301</v>
      </c>
      <c r="C54" s="13" t="s">
        <v>302</v>
      </c>
      <c r="D54" s="13">
        <v>9</v>
      </c>
      <c r="E54" s="13">
        <v>0</v>
      </c>
      <c r="F54" s="13">
        <v>0</v>
      </c>
      <c r="G54" s="13">
        <v>0</v>
      </c>
      <c r="H54" s="13"/>
      <c r="I54" s="13"/>
      <c r="J54" s="13"/>
      <c r="K54" s="13" t="s">
        <v>22</v>
      </c>
      <c r="L54" s="13" t="s">
        <v>22</v>
      </c>
      <c r="M54" s="13"/>
      <c r="N54" s="13"/>
      <c r="O54" s="13"/>
      <c r="P54" s="13"/>
      <c r="Q54" s="13"/>
      <c r="R54" s="13"/>
      <c r="S54" s="13"/>
      <c r="T54" s="13" t="s">
        <v>107</v>
      </c>
    </row>
    <row r="55" spans="1:20" ht="57">
      <c r="A55" s="16">
        <v>52</v>
      </c>
      <c r="B55" s="16" t="s">
        <v>303</v>
      </c>
      <c r="C55" s="13" t="s">
        <v>304</v>
      </c>
      <c r="D55" s="13">
        <v>7</v>
      </c>
      <c r="E55" s="13">
        <v>1</v>
      </c>
      <c r="F55" s="13">
        <v>0</v>
      </c>
      <c r="G55" s="13">
        <v>0</v>
      </c>
      <c r="H55" s="13" t="s">
        <v>305</v>
      </c>
      <c r="I55" s="13" t="s">
        <v>257</v>
      </c>
      <c r="J55" s="13" t="s">
        <v>258</v>
      </c>
      <c r="K55" s="13" t="s">
        <v>22</v>
      </c>
      <c r="L55" s="13" t="s">
        <v>22</v>
      </c>
      <c r="M55" s="13" t="s">
        <v>306</v>
      </c>
      <c r="N55" s="13"/>
      <c r="O55" s="13" t="s">
        <v>277</v>
      </c>
      <c r="P55" s="13" t="s">
        <v>307</v>
      </c>
      <c r="Q55" s="13">
        <v>1.5</v>
      </c>
      <c r="R55" s="13" t="s">
        <v>308</v>
      </c>
      <c r="S55" s="13" t="s">
        <v>308</v>
      </c>
      <c r="T55" s="13" t="s">
        <v>75</v>
      </c>
    </row>
    <row r="56" spans="1:20" ht="57">
      <c r="A56" s="16">
        <v>53</v>
      </c>
      <c r="B56" s="16" t="s">
        <v>309</v>
      </c>
      <c r="C56" s="13" t="s">
        <v>310</v>
      </c>
      <c r="D56" s="13">
        <v>7</v>
      </c>
      <c r="E56" s="13">
        <v>1</v>
      </c>
      <c r="F56" s="13">
        <v>0</v>
      </c>
      <c r="G56" s="13">
        <v>0</v>
      </c>
      <c r="H56" s="13" t="s">
        <v>311</v>
      </c>
      <c r="I56" s="13" t="s">
        <v>173</v>
      </c>
      <c r="J56" s="13" t="s">
        <v>216</v>
      </c>
      <c r="K56" s="13" t="s">
        <v>22</v>
      </c>
      <c r="L56" s="13" t="s">
        <v>22</v>
      </c>
      <c r="M56" s="13" t="s">
        <v>312</v>
      </c>
      <c r="N56" s="13"/>
      <c r="O56" s="13" t="s">
        <v>313</v>
      </c>
      <c r="P56" s="13" t="s">
        <v>314</v>
      </c>
      <c r="Q56" s="13">
        <v>1.2</v>
      </c>
      <c r="R56" s="13" t="s">
        <v>315</v>
      </c>
      <c r="S56" s="13" t="s">
        <v>315</v>
      </c>
      <c r="T56" s="13" t="s">
        <v>75</v>
      </c>
    </row>
    <row r="57" spans="1:20" ht="57">
      <c r="A57" s="16">
        <v>54</v>
      </c>
      <c r="B57" s="16" t="s">
        <v>316</v>
      </c>
      <c r="C57" s="13" t="s">
        <v>313</v>
      </c>
      <c r="D57" s="13">
        <v>6</v>
      </c>
      <c r="E57" s="13">
        <v>1</v>
      </c>
      <c r="F57" s="13">
        <v>0</v>
      </c>
      <c r="G57" s="13">
        <v>0</v>
      </c>
      <c r="H57" s="13" t="s">
        <v>317</v>
      </c>
      <c r="I57" s="13" t="s">
        <v>69</v>
      </c>
      <c r="J57" s="13" t="s">
        <v>70</v>
      </c>
      <c r="K57" s="13" t="s">
        <v>22</v>
      </c>
      <c r="L57" s="13" t="s">
        <v>22</v>
      </c>
      <c r="M57" s="13" t="s">
        <v>318</v>
      </c>
      <c r="N57" s="13"/>
      <c r="O57" s="13" t="s">
        <v>308</v>
      </c>
      <c r="P57" s="13" t="s">
        <v>319</v>
      </c>
      <c r="Q57" s="13">
        <v>1</v>
      </c>
      <c r="R57" s="13" t="s">
        <v>320</v>
      </c>
      <c r="S57" s="13" t="s">
        <v>320</v>
      </c>
      <c r="T57" s="13" t="s">
        <v>89</v>
      </c>
    </row>
    <row r="58" spans="1:20" ht="42.75">
      <c r="A58" s="16">
        <v>55</v>
      </c>
      <c r="B58" s="16" t="s">
        <v>321</v>
      </c>
      <c r="C58" s="13" t="s">
        <v>322</v>
      </c>
      <c r="D58" s="13">
        <v>5</v>
      </c>
      <c r="E58" s="13">
        <v>0</v>
      </c>
      <c r="F58" s="13">
        <v>0</v>
      </c>
      <c r="G58" s="13">
        <v>0</v>
      </c>
      <c r="H58" s="13"/>
      <c r="I58" s="13"/>
      <c r="J58" s="13"/>
      <c r="K58" s="13" t="s">
        <v>22</v>
      </c>
      <c r="L58" s="13" t="s">
        <v>22</v>
      </c>
      <c r="M58" s="13"/>
      <c r="N58" s="13"/>
      <c r="O58" s="13"/>
      <c r="P58" s="13"/>
      <c r="Q58" s="13"/>
      <c r="R58" s="13"/>
      <c r="S58" s="13"/>
      <c r="T58" s="13" t="s">
        <v>107</v>
      </c>
    </row>
    <row r="59" spans="1:20" ht="28.5">
      <c r="A59" s="16">
        <v>56</v>
      </c>
      <c r="B59" s="16" t="s">
        <v>323</v>
      </c>
      <c r="C59" s="13" t="s">
        <v>324</v>
      </c>
      <c r="D59" s="13">
        <v>5</v>
      </c>
      <c r="E59" s="13">
        <v>0</v>
      </c>
      <c r="F59" s="13">
        <v>0</v>
      </c>
      <c r="G59" s="13">
        <v>0</v>
      </c>
      <c r="H59" s="13"/>
      <c r="I59" s="13"/>
      <c r="J59" s="13"/>
      <c r="K59" s="13" t="s">
        <v>22</v>
      </c>
      <c r="L59" s="13" t="s">
        <v>22</v>
      </c>
      <c r="M59" s="13"/>
      <c r="N59" s="13"/>
      <c r="O59" s="13"/>
      <c r="P59" s="13"/>
      <c r="Q59" s="13"/>
      <c r="R59" s="13"/>
      <c r="S59" s="13"/>
      <c r="T59" s="13" t="s">
        <v>107</v>
      </c>
    </row>
    <row r="60" spans="1:20" ht="85.5">
      <c r="A60" s="16">
        <v>57</v>
      </c>
      <c r="B60" s="16" t="s">
        <v>325</v>
      </c>
      <c r="C60" s="13" t="s">
        <v>326</v>
      </c>
      <c r="D60" s="13">
        <v>7</v>
      </c>
      <c r="E60" s="13">
        <v>0</v>
      </c>
      <c r="F60" s="13">
        <v>0</v>
      </c>
      <c r="G60" s="13">
        <v>0</v>
      </c>
      <c r="H60" s="13" t="s">
        <v>327</v>
      </c>
      <c r="I60" s="13" t="s">
        <v>328</v>
      </c>
      <c r="J60" s="13" t="s">
        <v>329</v>
      </c>
      <c r="K60" s="13" t="s">
        <v>22</v>
      </c>
      <c r="L60" s="13" t="s">
        <v>22</v>
      </c>
      <c r="M60" s="13" t="s">
        <v>330</v>
      </c>
      <c r="N60" s="13"/>
      <c r="O60" s="13" t="s">
        <v>308</v>
      </c>
      <c r="P60" s="13" t="s">
        <v>331</v>
      </c>
      <c r="Q60" s="13">
        <v>1.9</v>
      </c>
      <c r="R60" s="13" t="s">
        <v>332</v>
      </c>
      <c r="S60" s="13" t="s">
        <v>333</v>
      </c>
      <c r="T60" s="13"/>
    </row>
    <row r="61" spans="1:20" ht="71.25">
      <c r="A61" s="16">
        <v>58</v>
      </c>
      <c r="B61" s="16" t="s">
        <v>334</v>
      </c>
      <c r="C61" s="13" t="s">
        <v>308</v>
      </c>
      <c r="D61" s="13">
        <v>8</v>
      </c>
      <c r="E61" s="13">
        <v>1</v>
      </c>
      <c r="F61" s="13">
        <v>0</v>
      </c>
      <c r="G61" s="13">
        <v>0</v>
      </c>
      <c r="H61" s="13" t="s">
        <v>335</v>
      </c>
      <c r="I61" s="13" t="s">
        <v>336</v>
      </c>
      <c r="J61" s="13" t="s">
        <v>337</v>
      </c>
      <c r="K61" s="13" t="s">
        <v>22</v>
      </c>
      <c r="L61" s="13" t="s">
        <v>22</v>
      </c>
      <c r="M61" s="13" t="s">
        <v>338</v>
      </c>
      <c r="N61" s="13"/>
      <c r="O61" s="13" t="s">
        <v>319</v>
      </c>
      <c r="P61" s="13" t="s">
        <v>339</v>
      </c>
      <c r="Q61" s="13">
        <v>1.6</v>
      </c>
      <c r="R61" s="13" t="s">
        <v>340</v>
      </c>
      <c r="S61" s="13" t="s">
        <v>340</v>
      </c>
      <c r="T61" s="13"/>
    </row>
    <row r="62" spans="1:20" ht="85.5">
      <c r="A62" s="16">
        <v>59</v>
      </c>
      <c r="B62" s="16" t="s">
        <v>341</v>
      </c>
      <c r="C62" s="13" t="s">
        <v>342</v>
      </c>
      <c r="D62" s="13">
        <v>12</v>
      </c>
      <c r="E62" s="13">
        <v>1</v>
      </c>
      <c r="F62" s="13">
        <v>0</v>
      </c>
      <c r="G62" s="13">
        <v>0</v>
      </c>
      <c r="H62" s="13" t="s">
        <v>343</v>
      </c>
      <c r="I62" s="13" t="s">
        <v>69</v>
      </c>
      <c r="J62" s="13" t="s">
        <v>329</v>
      </c>
      <c r="K62" s="13" t="s">
        <v>22</v>
      </c>
      <c r="L62" s="13" t="s">
        <v>22</v>
      </c>
      <c r="M62" s="13" t="s">
        <v>338</v>
      </c>
      <c r="N62" s="13"/>
      <c r="O62" s="13" t="s">
        <v>319</v>
      </c>
      <c r="P62" s="13" t="s">
        <v>339</v>
      </c>
      <c r="Q62" s="13">
        <v>1.2</v>
      </c>
      <c r="R62" s="13" t="s">
        <v>333</v>
      </c>
      <c r="S62" s="13" t="s">
        <v>344</v>
      </c>
      <c r="T62" s="13"/>
    </row>
    <row r="63" spans="1:20" ht="256.5">
      <c r="A63" s="16">
        <v>60</v>
      </c>
      <c r="B63" s="16" t="s">
        <v>345</v>
      </c>
      <c r="C63" s="13" t="s">
        <v>346</v>
      </c>
      <c r="D63" s="13">
        <v>1</v>
      </c>
      <c r="E63" s="13">
        <v>1</v>
      </c>
      <c r="F63" s="13">
        <v>0</v>
      </c>
      <c r="G63" s="13">
        <v>0</v>
      </c>
      <c r="H63" s="13" t="s">
        <v>347</v>
      </c>
      <c r="I63" s="13" t="s">
        <v>348</v>
      </c>
      <c r="J63" s="13" t="s">
        <v>349</v>
      </c>
      <c r="K63" s="13" t="s">
        <v>22</v>
      </c>
      <c r="L63" s="13" t="s">
        <v>22</v>
      </c>
      <c r="M63" s="13" t="s">
        <v>338</v>
      </c>
      <c r="N63" s="13"/>
      <c r="O63" s="13" t="s">
        <v>350</v>
      </c>
      <c r="P63" s="13"/>
      <c r="Q63" s="13">
        <v>0.4</v>
      </c>
      <c r="R63" s="13"/>
      <c r="S63" s="13"/>
      <c r="T63" s="13" t="s">
        <v>351</v>
      </c>
    </row>
    <row r="64" spans="1:20" ht="14.25">
      <c r="A64" s="16">
        <v>61</v>
      </c>
      <c r="B64" s="16" t="s">
        <v>352</v>
      </c>
      <c r="C64" s="13" t="s">
        <v>353</v>
      </c>
      <c r="D64" s="13">
        <v>4</v>
      </c>
      <c r="E64" s="13">
        <v>0</v>
      </c>
      <c r="F64" s="13">
        <v>0</v>
      </c>
      <c r="G64" s="13">
        <v>0</v>
      </c>
      <c r="H64" s="13"/>
      <c r="I64" s="13"/>
      <c r="J64" s="13"/>
      <c r="K64" s="13" t="s">
        <v>22</v>
      </c>
      <c r="L64" s="13" t="s">
        <v>22</v>
      </c>
      <c r="M64" s="13"/>
      <c r="N64" s="13"/>
      <c r="O64" s="13"/>
      <c r="P64" s="13"/>
      <c r="Q64" s="13"/>
      <c r="R64" s="13"/>
      <c r="S64" s="13"/>
      <c r="T64" s="13" t="s">
        <v>107</v>
      </c>
    </row>
    <row r="65" spans="1:20" ht="28.5">
      <c r="A65" s="16">
        <v>62</v>
      </c>
      <c r="B65" s="16" t="s">
        <v>354</v>
      </c>
      <c r="C65" s="13" t="s">
        <v>355</v>
      </c>
      <c r="D65" s="13">
        <v>4</v>
      </c>
      <c r="E65" s="13">
        <v>0</v>
      </c>
      <c r="F65" s="13">
        <v>0</v>
      </c>
      <c r="G65" s="13">
        <v>0</v>
      </c>
      <c r="H65" s="13"/>
      <c r="I65" s="13"/>
      <c r="J65" s="13"/>
      <c r="K65" s="13" t="s">
        <v>22</v>
      </c>
      <c r="L65" s="13" t="s">
        <v>22</v>
      </c>
      <c r="M65" s="13"/>
      <c r="N65" s="13"/>
      <c r="O65" s="13"/>
      <c r="P65" s="13"/>
      <c r="Q65" s="13"/>
      <c r="R65" s="13"/>
      <c r="S65" s="13"/>
      <c r="T65" s="13"/>
    </row>
    <row r="66" spans="1:20" ht="28.5">
      <c r="A66" s="16">
        <v>63</v>
      </c>
      <c r="B66" s="16" t="s">
        <v>356</v>
      </c>
      <c r="C66" s="13" t="s">
        <v>357</v>
      </c>
      <c r="D66" s="13">
        <v>6</v>
      </c>
      <c r="E66" s="13">
        <v>1</v>
      </c>
      <c r="F66" s="13">
        <v>0</v>
      </c>
      <c r="G66" s="13">
        <v>0</v>
      </c>
      <c r="H66" s="13"/>
      <c r="I66" s="13"/>
      <c r="J66" s="13"/>
      <c r="K66" s="13" t="s">
        <v>22</v>
      </c>
      <c r="L66" s="13" t="s">
        <v>22</v>
      </c>
      <c r="M66" s="13" t="s">
        <v>358</v>
      </c>
      <c r="N66" s="13"/>
      <c r="O66" s="13" t="s">
        <v>359</v>
      </c>
      <c r="P66" s="13" t="s">
        <v>344</v>
      </c>
      <c r="Q66" s="13">
        <v>1</v>
      </c>
      <c r="R66" s="13" t="s">
        <v>360</v>
      </c>
      <c r="S66" s="13" t="s">
        <v>360</v>
      </c>
      <c r="T66" s="13"/>
    </row>
    <row r="67" spans="1:20" ht="85.5">
      <c r="A67" s="16">
        <v>64</v>
      </c>
      <c r="B67" s="16" t="s">
        <v>361</v>
      </c>
      <c r="C67" s="13" t="s">
        <v>332</v>
      </c>
      <c r="D67" s="13">
        <v>8</v>
      </c>
      <c r="E67" s="13">
        <v>1</v>
      </c>
      <c r="F67" s="13">
        <v>0</v>
      </c>
      <c r="G67" s="13">
        <v>0</v>
      </c>
      <c r="H67" s="13" t="s">
        <v>362</v>
      </c>
      <c r="I67" s="13" t="s">
        <v>69</v>
      </c>
      <c r="J67" s="13" t="s">
        <v>329</v>
      </c>
      <c r="K67" s="13" t="s">
        <v>22</v>
      </c>
      <c r="L67" s="13" t="s">
        <v>22</v>
      </c>
      <c r="M67" s="13" t="s">
        <v>293</v>
      </c>
      <c r="N67" s="13"/>
      <c r="O67" s="13" t="s">
        <v>363</v>
      </c>
      <c r="P67" s="13" t="s">
        <v>344</v>
      </c>
      <c r="Q67" s="13">
        <v>1.2</v>
      </c>
      <c r="R67" s="13" t="s">
        <v>360</v>
      </c>
      <c r="S67" s="13" t="s">
        <v>360</v>
      </c>
      <c r="T67" s="13"/>
    </row>
    <row r="68" spans="1:20" ht="28.5">
      <c r="A68" s="16">
        <v>65</v>
      </c>
      <c r="B68" s="16" t="s">
        <v>364</v>
      </c>
      <c r="C68" s="13" t="s">
        <v>293</v>
      </c>
      <c r="D68" s="13">
        <v>6</v>
      </c>
      <c r="E68" s="13">
        <v>0</v>
      </c>
      <c r="F68" s="13">
        <v>0</v>
      </c>
      <c r="G68" s="13">
        <v>0</v>
      </c>
      <c r="H68" s="13"/>
      <c r="I68" s="13"/>
      <c r="J68" s="13"/>
      <c r="K68" s="13" t="s">
        <v>22</v>
      </c>
      <c r="L68" s="13" t="s">
        <v>22</v>
      </c>
      <c r="M68" s="13"/>
      <c r="N68" s="13"/>
      <c r="O68" s="13"/>
      <c r="P68" s="13"/>
      <c r="Q68" s="13"/>
      <c r="R68" s="13"/>
      <c r="S68" s="13"/>
      <c r="T68" s="13"/>
    </row>
    <row r="69" spans="1:20" ht="28.5">
      <c r="A69" s="16">
        <v>66</v>
      </c>
      <c r="B69" s="16" t="s">
        <v>364</v>
      </c>
      <c r="C69" s="13" t="s">
        <v>363</v>
      </c>
      <c r="D69" s="13">
        <v>7</v>
      </c>
      <c r="E69" s="13">
        <v>0</v>
      </c>
      <c r="F69" s="13">
        <v>0</v>
      </c>
      <c r="G69" s="13">
        <v>0</v>
      </c>
      <c r="H69" s="13"/>
      <c r="I69" s="13"/>
      <c r="J69" s="13"/>
      <c r="K69" s="13" t="s">
        <v>22</v>
      </c>
      <c r="L69" s="13" t="s">
        <v>22</v>
      </c>
      <c r="M69" s="13"/>
      <c r="N69" s="13"/>
      <c r="O69" s="13"/>
      <c r="P69" s="13"/>
      <c r="Q69" s="13"/>
      <c r="R69" s="13"/>
      <c r="S69" s="13"/>
      <c r="T69" s="13"/>
    </row>
    <row r="70" spans="1:20" ht="85.5">
      <c r="A70" s="16">
        <v>67</v>
      </c>
      <c r="B70" s="16" t="s">
        <v>365</v>
      </c>
      <c r="C70" s="13" t="s">
        <v>366</v>
      </c>
      <c r="D70" s="13">
        <v>7</v>
      </c>
      <c r="E70" s="13">
        <v>1</v>
      </c>
      <c r="F70" s="13">
        <v>0</v>
      </c>
      <c r="G70" s="13">
        <v>0</v>
      </c>
      <c r="H70" s="13" t="s">
        <v>367</v>
      </c>
      <c r="I70" s="13" t="s">
        <v>173</v>
      </c>
      <c r="J70" s="13" t="s">
        <v>368</v>
      </c>
      <c r="K70" s="13" t="s">
        <v>22</v>
      </c>
      <c r="L70" s="13" t="s">
        <v>22</v>
      </c>
      <c r="M70" s="13" t="s">
        <v>344</v>
      </c>
      <c r="N70" s="13"/>
      <c r="O70" s="13" t="s">
        <v>369</v>
      </c>
      <c r="P70" s="13" t="s">
        <v>370</v>
      </c>
      <c r="Q70" s="13">
        <v>1.2</v>
      </c>
      <c r="R70" s="13"/>
      <c r="S70" s="13"/>
      <c r="T70" s="13"/>
    </row>
    <row r="71" spans="1:20" ht="14.25">
      <c r="A71" s="16">
        <v>68</v>
      </c>
      <c r="B71" s="16" t="s">
        <v>371</v>
      </c>
      <c r="C71" s="13" t="s">
        <v>372</v>
      </c>
      <c r="D71" s="13">
        <v>4</v>
      </c>
      <c r="E71" s="13">
        <v>0</v>
      </c>
      <c r="F71" s="13">
        <v>0</v>
      </c>
      <c r="G71" s="13">
        <v>0</v>
      </c>
      <c r="H71" s="13"/>
      <c r="I71" s="13"/>
      <c r="J71" s="13"/>
      <c r="K71" s="13" t="s">
        <v>22</v>
      </c>
      <c r="L71" s="13" t="s">
        <v>22</v>
      </c>
      <c r="M71" s="13"/>
      <c r="N71" s="13"/>
      <c r="O71" s="13"/>
      <c r="P71" s="13"/>
      <c r="Q71" s="13"/>
      <c r="R71" s="13"/>
      <c r="S71" s="13"/>
      <c r="T71" s="13"/>
    </row>
    <row r="72" spans="1:20" ht="14.25">
      <c r="A72" s="16">
        <v>69</v>
      </c>
      <c r="B72" s="16" t="s">
        <v>373</v>
      </c>
      <c r="C72" s="13" t="s">
        <v>374</v>
      </c>
      <c r="D72" s="13">
        <v>3</v>
      </c>
      <c r="E72" s="13">
        <v>0</v>
      </c>
      <c r="F72" s="13">
        <v>0</v>
      </c>
      <c r="G72" s="13">
        <v>0</v>
      </c>
      <c r="H72" s="13"/>
      <c r="I72" s="13"/>
      <c r="J72" s="13"/>
      <c r="K72" s="13" t="s">
        <v>22</v>
      </c>
      <c r="L72" s="13" t="s">
        <v>22</v>
      </c>
      <c r="M72" s="13"/>
      <c r="N72" s="13"/>
      <c r="O72" s="13"/>
      <c r="P72" s="13"/>
      <c r="Q72" s="13"/>
      <c r="R72" s="13"/>
      <c r="S72" s="13"/>
      <c r="T72" s="13"/>
    </row>
    <row r="73" spans="1:20" ht="85.5">
      <c r="A73" s="16">
        <v>70</v>
      </c>
      <c r="B73" s="16" t="s">
        <v>375</v>
      </c>
      <c r="C73" s="13" t="s">
        <v>376</v>
      </c>
      <c r="D73" s="13">
        <v>6</v>
      </c>
      <c r="E73" s="13">
        <v>1</v>
      </c>
      <c r="F73" s="13">
        <v>0</v>
      </c>
      <c r="G73" s="13">
        <v>0</v>
      </c>
      <c r="H73" s="13" t="s">
        <v>377</v>
      </c>
      <c r="I73" s="13" t="s">
        <v>378</v>
      </c>
      <c r="J73" s="13" t="s">
        <v>379</v>
      </c>
      <c r="K73" s="13" t="s">
        <v>22</v>
      </c>
      <c r="L73" s="13" t="s">
        <v>22</v>
      </c>
      <c r="M73" s="13" t="s">
        <v>370</v>
      </c>
      <c r="N73" s="13"/>
      <c r="O73" s="13" t="s">
        <v>380</v>
      </c>
      <c r="P73" s="13"/>
      <c r="Q73" s="13"/>
      <c r="R73" s="13"/>
      <c r="S73" s="13"/>
      <c r="T73" s="13" t="s">
        <v>381</v>
      </c>
    </row>
    <row r="74" spans="1:20" ht="14.25">
      <c r="A74" s="16">
        <v>71</v>
      </c>
      <c r="B74" s="16"/>
      <c r="C74" s="13"/>
      <c r="D74" s="13"/>
      <c r="E74" s="13"/>
      <c r="F74" s="13"/>
      <c r="G74" s="13"/>
      <c r="H74" s="13"/>
      <c r="I74" s="13"/>
      <c r="J74" s="13"/>
      <c r="K74" s="13" t="s">
        <v>22</v>
      </c>
      <c r="L74" s="13" t="s">
        <v>22</v>
      </c>
      <c r="M74" s="13"/>
      <c r="N74" s="13"/>
      <c r="O74" s="13"/>
      <c r="P74" s="13"/>
      <c r="Q74" s="13"/>
      <c r="R74" s="13"/>
      <c r="S74" s="13"/>
      <c r="T74" s="13"/>
    </row>
    <row r="84" ht="14.25">
      <c r="H84" s="2" t="s">
        <v>382</v>
      </c>
    </row>
  </sheetData>
  <sheetProtection/>
  <autoFilter ref="A3:U74"/>
  <mergeCells count="8">
    <mergeCell ref="A1:T1"/>
    <mergeCell ref="C2:G2"/>
    <mergeCell ref="H2:O2"/>
    <mergeCell ref="P2:S2"/>
    <mergeCell ref="A2:A3"/>
    <mergeCell ref="B2:B3"/>
    <mergeCell ref="B23:B24"/>
    <mergeCell ref="T2:T3"/>
  </mergeCells>
  <printOptions/>
  <pageMargins left="0.7513888888888889" right="0.7513888888888889" top="1" bottom="1" header="0.5" footer="0.5"/>
  <pageSetup horizontalDpi="600" verticalDpi="600" orientation="landscape" paperSize="9" scale="5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2019-03-26T06:22:27Z</dcterms:created>
  <dcterms:modified xsi:type="dcterms:W3CDTF">2023-01-29T06:25:00Z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0958AABA8D024BD99D6A268BFF20DFF9</vt:lpwstr>
  </property>
</Properties>
</file>